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utokuRyu\karate\Gestione asd\BUTOKU RYU\2026\gara primavera\"/>
    </mc:Choice>
  </mc:AlternateContent>
  <xr:revisionPtr revIDLastSave="0" documentId="13_ncr:1_{67C9B930-CA2A-4369-9940-0340F65F7E2A}" xr6:coauthVersionLast="47" xr6:coauthVersionMax="47" xr10:uidLastSave="{00000000-0000-0000-0000-000000000000}"/>
  <workbookProtection workbookAlgorithmName="SHA-512" workbookHashValue="MKTJq1sYcNrDw+zeDdSLud13eaE0smNa2/lzMsHG+g8yDvDnf2j4rn6IseKSvregHCiz6FLqcJOllnOZKsycfw==" workbookSaltValue="cl+5CpWDBvGXmcaWVmXYVg==" workbookSpinCount="100000" lockStructure="1"/>
  <bookViews>
    <workbookView xWindow="-120" yWindow="-120" windowWidth="20730" windowHeight="11160" xr2:uid="{00000000-000D-0000-FFFF-FFFF00000000}"/>
  </bookViews>
  <sheets>
    <sheet name="INDIVIDUALI" sheetId="1" r:id="rId1"/>
    <sheet name="SQUADRE" sheetId="2" r:id="rId2"/>
    <sheet name="Foglio3" sheetId="3" state="hidden" r:id="rId3"/>
  </sheets>
  <definedNames>
    <definedName name="_xlnm.Print_Area" localSheetId="1">SQUADRE!$A$1:$F$35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2" i="2"/>
  <c r="F11" i="2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R36" i="1"/>
  <c r="H11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Q13" i="1"/>
  <c r="S13" i="1" s="1"/>
  <c r="Q14" i="1"/>
  <c r="S14" i="1" s="1"/>
  <c r="Q15" i="1"/>
  <c r="R15" i="1" s="1"/>
  <c r="Q16" i="1"/>
  <c r="S16" i="1" s="1"/>
  <c r="Q17" i="1"/>
  <c r="S17" i="1" s="1"/>
  <c r="Q18" i="1"/>
  <c r="S18" i="1" s="1"/>
  <c r="Q19" i="1"/>
  <c r="R19" i="1" s="1"/>
  <c r="Q20" i="1"/>
  <c r="S20" i="1" s="1"/>
  <c r="Q21" i="1"/>
  <c r="S21" i="1" s="1"/>
  <c r="Q22" i="1"/>
  <c r="S22" i="1" s="1"/>
  <c r="Q23" i="1"/>
  <c r="R23" i="1" s="1"/>
  <c r="Q24" i="1"/>
  <c r="S24" i="1" s="1"/>
  <c r="Q25" i="1"/>
  <c r="S25" i="1" s="1"/>
  <c r="Q26" i="1"/>
  <c r="S26" i="1" s="1"/>
  <c r="Q27" i="1"/>
  <c r="R27" i="1" s="1"/>
  <c r="Q28" i="1"/>
  <c r="S28" i="1" s="1"/>
  <c r="Q29" i="1"/>
  <c r="S29" i="1" s="1"/>
  <c r="Q30" i="1"/>
  <c r="S30" i="1" s="1"/>
  <c r="Q31" i="1"/>
  <c r="R31" i="1" s="1"/>
  <c r="Q32" i="1"/>
  <c r="S32" i="1" s="1"/>
  <c r="Q33" i="1"/>
  <c r="S33" i="1" s="1"/>
  <c r="Q34" i="1"/>
  <c r="R34" i="1" s="1"/>
  <c r="Q35" i="1"/>
  <c r="S35" i="1" s="1"/>
  <c r="Q12" i="1"/>
  <c r="S12" i="1" s="1"/>
  <c r="Q11" i="1"/>
  <c r="R11" i="1" s="1"/>
  <c r="H30" i="2" l="1"/>
  <c r="S34" i="1"/>
  <c r="O34" i="1" s="1"/>
  <c r="R35" i="1"/>
  <c r="O35" i="1" s="1"/>
  <c r="S31" i="1"/>
  <c r="O31" i="1" s="1"/>
  <c r="S27" i="1"/>
  <c r="O27" i="1" s="1"/>
  <c r="S23" i="1"/>
  <c r="O23" i="1" s="1"/>
  <c r="S19" i="1"/>
  <c r="O19" i="1" s="1"/>
  <c r="S15" i="1"/>
  <c r="O15" i="1" s="1"/>
  <c r="S11" i="1"/>
  <c r="O11" i="1" s="1"/>
  <c r="R30" i="1"/>
  <c r="O30" i="1" s="1"/>
  <c r="R26" i="1"/>
  <c r="O26" i="1" s="1"/>
  <c r="R22" i="1"/>
  <c r="O22" i="1" s="1"/>
  <c r="R18" i="1"/>
  <c r="O18" i="1" s="1"/>
  <c r="R14" i="1"/>
  <c r="O14" i="1" s="1"/>
  <c r="R33" i="1"/>
  <c r="O33" i="1" s="1"/>
  <c r="R29" i="1"/>
  <c r="O29" i="1" s="1"/>
  <c r="R25" i="1"/>
  <c r="O25" i="1" s="1"/>
  <c r="R21" i="1"/>
  <c r="O21" i="1" s="1"/>
  <c r="R17" i="1"/>
  <c r="O17" i="1" s="1"/>
  <c r="R13" i="1"/>
  <c r="O13" i="1" s="1"/>
  <c r="R32" i="1"/>
  <c r="O32" i="1" s="1"/>
  <c r="R28" i="1"/>
  <c r="O28" i="1" s="1"/>
  <c r="R24" i="1"/>
  <c r="O24" i="1" s="1"/>
  <c r="R20" i="1"/>
  <c r="O20" i="1" s="1"/>
  <c r="R16" i="1"/>
  <c r="O16" i="1" s="1"/>
  <c r="R12" i="1"/>
  <c r="O12" i="1" s="1"/>
  <c r="I55" i="3"/>
  <c r="N55" i="3"/>
  <c r="I56" i="3"/>
  <c r="N56" i="3"/>
  <c r="I57" i="3"/>
  <c r="N57" i="3"/>
  <c r="I58" i="3"/>
  <c r="N58" i="3"/>
  <c r="I59" i="3"/>
  <c r="N59" i="3"/>
  <c r="I60" i="3"/>
  <c r="N60" i="3"/>
  <c r="I61" i="3"/>
  <c r="N61" i="3"/>
  <c r="I62" i="3"/>
  <c r="N62" i="3"/>
  <c r="I63" i="3"/>
  <c r="N63" i="3"/>
  <c r="I64" i="3"/>
  <c r="N64" i="3"/>
  <c r="I35" i="3"/>
  <c r="N35" i="3"/>
  <c r="I36" i="3"/>
  <c r="N36" i="3"/>
  <c r="I37" i="3"/>
  <c r="N37" i="3"/>
  <c r="I38" i="3"/>
  <c r="N38" i="3"/>
  <c r="I39" i="3"/>
  <c r="N39" i="3"/>
  <c r="I40" i="3"/>
  <c r="N40" i="3"/>
  <c r="I41" i="3"/>
  <c r="N41" i="3"/>
  <c r="I42" i="3"/>
  <c r="N42" i="3"/>
  <c r="I43" i="3"/>
  <c r="N43" i="3"/>
  <c r="I44" i="3"/>
  <c r="N44" i="3"/>
  <c r="I45" i="3"/>
  <c r="N45" i="3"/>
  <c r="I46" i="3"/>
  <c r="N46" i="3"/>
  <c r="I47" i="3"/>
  <c r="N47" i="3"/>
  <c r="I48" i="3"/>
  <c r="N48" i="3"/>
  <c r="I49" i="3"/>
  <c r="N49" i="3"/>
  <c r="I50" i="3"/>
  <c r="N50" i="3"/>
  <c r="I51" i="3"/>
  <c r="N51" i="3"/>
  <c r="I52" i="3"/>
  <c r="N52" i="3"/>
  <c r="I53" i="3"/>
  <c r="N53" i="3"/>
  <c r="I54" i="3"/>
  <c r="N54" i="3"/>
  <c r="S36" i="1" l="1"/>
  <c r="O36" i="1"/>
  <c r="G11" i="2"/>
  <c r="K15" i="1" l="1"/>
  <c r="K16" i="1"/>
  <c r="K17" i="1"/>
  <c r="K18" i="1"/>
  <c r="K19" i="1"/>
  <c r="K20" i="1"/>
  <c r="K21" i="1"/>
  <c r="K22" i="1"/>
  <c r="K23" i="1"/>
  <c r="K24" i="1"/>
  <c r="K25" i="1"/>
  <c r="K12" i="1"/>
  <c r="K13" i="1"/>
  <c r="K14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1" i="1"/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1" i="1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J26" i="1"/>
  <c r="K26" i="1"/>
  <c r="J27" i="1"/>
  <c r="K27" i="1"/>
  <c r="J28" i="1"/>
  <c r="K28" i="1"/>
  <c r="J29" i="1"/>
  <c r="K29" i="1"/>
  <c r="J30" i="1"/>
  <c r="K30" i="1"/>
  <c r="J31" i="1"/>
  <c r="K31" i="1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20" i="3"/>
  <c r="G12" i="2"/>
  <c r="G13" i="2"/>
  <c r="M18" i="1"/>
  <c r="M19" i="1"/>
  <c r="M20" i="1"/>
  <c r="M21" i="1"/>
  <c r="M22" i="1"/>
  <c r="M23" i="1"/>
  <c r="M24" i="1"/>
  <c r="M25" i="1"/>
  <c r="M26" i="1"/>
  <c r="N26" i="1"/>
  <c r="M27" i="1"/>
  <c r="N27" i="1"/>
  <c r="M28" i="1"/>
  <c r="N28" i="1"/>
  <c r="M29" i="1"/>
  <c r="N29" i="1"/>
  <c r="M30" i="1"/>
  <c r="N30" i="1"/>
  <c r="M31" i="1"/>
  <c r="N31" i="1"/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M12" i="1"/>
  <c r="M13" i="1"/>
  <c r="M14" i="1"/>
  <c r="M15" i="1"/>
  <c r="M16" i="1"/>
  <c r="M17" i="1"/>
  <c r="M11" i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I19" i="3" l="1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<sst xmlns="http://schemas.openxmlformats.org/spreadsheetml/2006/main" count="228" uniqueCount="64">
  <si>
    <t xml:space="preserve">Nome </t>
  </si>
  <si>
    <t>Cognome</t>
  </si>
  <si>
    <t>Sesso</t>
  </si>
  <si>
    <t>Anno di nascita</t>
  </si>
  <si>
    <t>Cintura</t>
  </si>
  <si>
    <t>CATEGORIA</t>
  </si>
  <si>
    <t>KATA</t>
  </si>
  <si>
    <t>anno</t>
  </si>
  <si>
    <t>categoria</t>
  </si>
  <si>
    <t>anni</t>
  </si>
  <si>
    <t>CHILDREN A</t>
  </si>
  <si>
    <t>CHILDREN B</t>
  </si>
  <si>
    <t>CHILDREN C</t>
  </si>
  <si>
    <t>MINICADETS</t>
  </si>
  <si>
    <t>CADETS</t>
  </si>
  <si>
    <t>M</t>
  </si>
  <si>
    <t>F</t>
  </si>
  <si>
    <t>Nominativi componenti del gruppo</t>
  </si>
  <si>
    <t>Bianca</t>
  </si>
  <si>
    <t>Bianca/Gialla</t>
  </si>
  <si>
    <t>Gialla</t>
  </si>
  <si>
    <t>Blu</t>
  </si>
  <si>
    <t>Marrone</t>
  </si>
  <si>
    <t>Nera</t>
  </si>
  <si>
    <t>Verde</t>
  </si>
  <si>
    <t>Gialla/Arancio</t>
  </si>
  <si>
    <t>Arancio/Verde</t>
  </si>
  <si>
    <t>Arancio</t>
  </si>
  <si>
    <t>Viola</t>
  </si>
  <si>
    <t>Verde/Viola</t>
  </si>
  <si>
    <t>SI</t>
  </si>
  <si>
    <t>NO</t>
  </si>
  <si>
    <t>Associazione:</t>
  </si>
  <si>
    <t>ASD</t>
  </si>
  <si>
    <t>A</t>
  </si>
  <si>
    <t>B</t>
  </si>
  <si>
    <t>C</t>
  </si>
  <si>
    <t>RAGG</t>
  </si>
  <si>
    <t>oridine gara</t>
  </si>
  <si>
    <t>ordine gara</t>
  </si>
  <si>
    <t>KUMITE</t>
  </si>
  <si>
    <t>RAGG. KATA</t>
  </si>
  <si>
    <t>RAGG. KUMITE</t>
  </si>
  <si>
    <t>Maestro:</t>
  </si>
  <si>
    <r>
      <t xml:space="preserve">KUMITE 
</t>
    </r>
    <r>
      <rPr>
        <sz val="8"/>
        <rFont val="Century Gothic"/>
        <family val="2"/>
      </rPr>
      <t>(SI / NO</t>
    </r>
    <r>
      <rPr>
        <sz val="11"/>
        <rFont val="Century Gothic"/>
        <family val="2"/>
      </rPr>
      <t>)</t>
    </r>
  </si>
  <si>
    <t>KATA
(SI / NO)</t>
  </si>
  <si>
    <t>Nome squadra 
(ES. Dojo A)</t>
  </si>
  <si>
    <t>Categoria 
KATA</t>
  </si>
  <si>
    <t>RAGG. CINTURA</t>
  </si>
  <si>
    <t>CADETS A</t>
  </si>
  <si>
    <t>CADETS B</t>
  </si>
  <si>
    <t>OPEN</t>
  </si>
  <si>
    <t>Telefono:</t>
  </si>
  <si>
    <t>PIVERONE (TO) - Centro Sportivo il Pevero Verde, Strada per Zimone, 49</t>
  </si>
  <si>
    <t>TOTALE DA PAGARE</t>
  </si>
  <si>
    <t>€</t>
  </si>
  <si>
    <t>Si dichiara che gli atleti sono in regola con l'assicurazione e il tesseramento del proprio Ente e/o Federazione</t>
  </si>
  <si>
    <t xml:space="preserve"> </t>
  </si>
  <si>
    <t>Data</t>
  </si>
  <si>
    <r>
      <rPr>
        <sz val="10"/>
        <color rgb="FF000000"/>
        <rFont val="Century Gothic"/>
        <family val="2"/>
      </rPr>
      <t xml:space="preserve">  </t>
    </r>
    <r>
      <rPr>
        <b/>
        <sz val="12"/>
        <color rgb="FF000000"/>
        <rFont val="Century Gothic"/>
        <family val="2"/>
      </rPr>
      <t>Acconsento all’utilizzo di immagini e video realizzati durante la manifestazione.</t>
    </r>
  </si>
  <si>
    <t>RAGGRUPPAMENTO KATA e KUMITE individuale</t>
  </si>
  <si>
    <t>RAGGRUPPAMENTO KATA e KUMITE squadre</t>
  </si>
  <si>
    <t>OVER 35</t>
  </si>
  <si>
    <t>PRIMAVERA CUP
12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</si>
</sst>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48"/>
      <color theme="1"/>
      <name val="Century Gothic"/>
      <family val="2"/>
    </font>
    <font>
      <sz val="11"/>
      <color theme="1"/>
      <name val="Century Gothic"/>
      <family val="2"/>
    </font>
    <font>
      <sz val="16"/>
      <color theme="1"/>
      <name val="Century Gothic"/>
      <family val="2"/>
    </font>
    <font>
      <sz val="11"/>
      <name val="Century Gothic"/>
      <family val="2"/>
    </font>
    <font>
      <sz val="36"/>
      <color theme="1"/>
      <name val="Century Gothic"/>
      <family val="2"/>
    </font>
    <font>
      <sz val="8"/>
      <name val="Century Gothic"/>
      <family val="2"/>
    </font>
    <font>
      <sz val="14"/>
      <color theme="1"/>
      <name val="Symbol"/>
      <family val="1"/>
      <charset val="2"/>
    </font>
    <font>
      <sz val="14"/>
      <color theme="1"/>
      <name val="Century Gothic"/>
      <family val="2"/>
    </font>
    <font>
      <sz val="16"/>
      <color theme="0"/>
      <name val="Century Gothic"/>
      <family val="2"/>
    </font>
    <font>
      <sz val="12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sz val="12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2" borderId="7" xfId="1" applyFont="1" applyBorder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3" xfId="1" applyFont="1" applyBorder="1" applyAlignment="1">
      <alignment horizontal="center" vertical="center" textRotation="90"/>
    </xf>
    <xf numFmtId="0" fontId="7" fillId="2" borderId="3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left" vertical="center" indent="6"/>
    </xf>
    <xf numFmtId="0" fontId="11" fillId="0" borderId="0" xfId="0" applyFont="1" applyAlignment="1">
      <alignment horizontal="left" vertical="center" indent="6"/>
    </xf>
    <xf numFmtId="0" fontId="5" fillId="0" borderId="11" xfId="0" applyFont="1" applyBorder="1" applyAlignment="1">
      <alignment horizontal="center" vertical="center"/>
    </xf>
    <xf numFmtId="0" fontId="7" fillId="2" borderId="4" xfId="1" applyFont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 hidden="1"/>
    </xf>
    <xf numFmtId="0" fontId="7" fillId="2" borderId="0" xfId="1" applyFont="1" applyBorder="1" applyAlignment="1" applyProtection="1">
      <alignment horizontal="center" vertical="center"/>
      <protection locked="0" hidden="1"/>
    </xf>
    <xf numFmtId="0" fontId="5" fillId="0" borderId="0" xfId="0" applyFont="1" applyProtection="1">
      <protection hidden="1"/>
    </xf>
    <xf numFmtId="0" fontId="12" fillId="0" borderId="0" xfId="0" applyFont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3" fillId="0" borderId="0" xfId="0" applyFont="1"/>
    <xf numFmtId="0" fontId="5" fillId="0" borderId="6" xfId="0" applyFont="1" applyBorder="1" applyAlignment="1">
      <alignment horizontal="center"/>
    </xf>
    <xf numFmtId="0" fontId="7" fillId="2" borderId="4" xfId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2" borderId="3" xfId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/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44" fontId="5" fillId="0" borderId="0" xfId="2" applyFont="1"/>
    <xf numFmtId="44" fontId="15" fillId="0" borderId="0" xfId="2" applyFont="1"/>
    <xf numFmtId="44" fontId="5" fillId="0" borderId="0" xfId="2" applyFont="1" applyFill="1"/>
    <xf numFmtId="0" fontId="16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44" fontId="13" fillId="0" borderId="0" xfId="2" applyFont="1" applyAlignment="1"/>
    <xf numFmtId="44" fontId="5" fillId="0" borderId="0" xfId="2" applyFont="1" applyAlignment="1">
      <alignment horizontal="center" vertical="center" wrapText="1"/>
    </xf>
    <xf numFmtId="44" fontId="16" fillId="0" borderId="16" xfId="2" applyFont="1" applyBorder="1"/>
    <xf numFmtId="0" fontId="5" fillId="0" borderId="1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7" fillId="3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44" fontId="4" fillId="0" borderId="0" xfId="2" applyFont="1"/>
    <xf numFmtId="0" fontId="18" fillId="0" borderId="18" xfId="3" applyFont="1" applyBorder="1"/>
    <xf numFmtId="0" fontId="18" fillId="5" borderId="18" xfId="3" applyFont="1" applyFill="1" applyBorder="1"/>
    <xf numFmtId="0" fontId="18" fillId="0" borderId="19" xfId="3" applyFont="1" applyBorder="1"/>
    <xf numFmtId="0" fontId="18" fillId="0" borderId="0" xfId="3" applyFont="1"/>
    <xf numFmtId="49" fontId="18" fillId="0" borderId="18" xfId="3" applyNumberFormat="1" applyFont="1" applyBorder="1"/>
    <xf numFmtId="0" fontId="18" fillId="0" borderId="20" xfId="3" applyFont="1" applyBorder="1"/>
    <xf numFmtId="49" fontId="18" fillId="0" borderId="0" xfId="3" applyNumberFormat="1" applyFont="1"/>
    <xf numFmtId="0" fontId="18" fillId="5" borderId="20" xfId="3" applyFont="1" applyFill="1" applyBorder="1"/>
    <xf numFmtId="0" fontId="18" fillId="0" borderId="21" xfId="3" applyFont="1" applyBorder="1"/>
    <xf numFmtId="0" fontId="18" fillId="0" borderId="0" xfId="3" applyFont="1" applyAlignment="1">
      <alignment horizontal="center"/>
    </xf>
    <xf numFmtId="0" fontId="18" fillId="5" borderId="0" xfId="3" applyFont="1" applyFill="1"/>
    <xf numFmtId="0" fontId="18" fillId="0" borderId="2" xfId="3" applyFont="1" applyBorder="1" applyAlignment="1">
      <alignment horizontal="center"/>
    </xf>
    <xf numFmtId="44" fontId="16" fillId="0" borderId="0" xfId="2" applyFont="1" applyFill="1" applyBorder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2" borderId="13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20% - Colore 6" xfId="1" builtinId="50"/>
    <cellStyle name="Normale" xfId="0" builtinId="0"/>
    <cellStyle name="Normale 2" xfId="3" xr:uid="{24EE4361-48A8-46F3-B842-92711D914D1D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tabSelected="1" zoomScale="96" zoomScaleNormal="96" workbookViewId="0">
      <selection activeCell="I6" sqref="I6"/>
    </sheetView>
  </sheetViews>
  <sheetFormatPr defaultRowHeight="20.25" x14ac:dyDescent="0.3"/>
  <cols>
    <col min="1" max="1" width="3.42578125" style="9" bestFit="1" customWidth="1"/>
    <col min="2" max="2" width="32.28515625" style="7" bestFit="1" customWidth="1"/>
    <col min="3" max="3" width="23.140625" style="7" customWidth="1"/>
    <col min="4" max="4" width="4.140625" style="7" bestFit="1" customWidth="1"/>
    <col min="5" max="5" width="9" style="7" customWidth="1"/>
    <col min="6" max="6" width="15.28515625" style="7" customWidth="1"/>
    <col min="7" max="7" width="9.7109375" style="7" bestFit="1" customWidth="1"/>
    <col min="8" max="8" width="8.5703125" style="7" bestFit="1" customWidth="1"/>
    <col min="9" max="9" width="13.85546875" style="7" bestFit="1" customWidth="1"/>
    <col min="10" max="10" width="8.140625" style="7" hidden="1" customWidth="1"/>
    <col min="11" max="12" width="8.5703125" style="7" hidden="1" customWidth="1"/>
    <col min="13" max="13" width="38.5703125" style="7" hidden="1" customWidth="1"/>
    <col min="14" max="14" width="7.7109375" style="7" hidden="1" customWidth="1"/>
    <col min="15" max="15" width="9" style="53" hidden="1" customWidth="1"/>
    <col min="16" max="16" width="9.5703125" style="8" hidden="1" customWidth="1"/>
    <col min="17" max="20" width="9.5703125" style="7" hidden="1" customWidth="1"/>
    <col min="21" max="22" width="9.5703125" style="7" customWidth="1"/>
    <col min="23" max="24" width="9.140625" style="7"/>
    <col min="25" max="25" width="54.5703125" style="7" customWidth="1"/>
    <col min="26" max="16384" width="9.140625" style="7"/>
  </cols>
  <sheetData>
    <row r="1" spans="1:27" ht="91.5" customHeight="1" x14ac:dyDescent="0.8">
      <c r="A1" s="79" t="s">
        <v>63</v>
      </c>
      <c r="B1" s="80"/>
      <c r="C1" s="80"/>
      <c r="D1" s="80"/>
      <c r="E1" s="80"/>
      <c r="F1" s="80"/>
      <c r="G1" s="80"/>
      <c r="H1" s="80"/>
      <c r="I1" s="80"/>
      <c r="O1" s="65"/>
      <c r="P1" s="35"/>
    </row>
    <row r="2" spans="1:27" ht="17.25" x14ac:dyDescent="0.3">
      <c r="A2" s="82" t="s">
        <v>53</v>
      </c>
      <c r="B2" s="83"/>
      <c r="C2" s="83"/>
      <c r="D2" s="83"/>
      <c r="E2" s="83"/>
      <c r="F2" s="83"/>
      <c r="G2" s="83"/>
      <c r="H2" s="83"/>
      <c r="I2" s="83"/>
      <c r="P2" s="35"/>
    </row>
    <row r="3" spans="1:27" s="35" customFormat="1" ht="13.5" x14ac:dyDescent="0.3">
      <c r="A3" s="34"/>
      <c r="O3" s="54"/>
    </row>
    <row r="4" spans="1:27" x14ac:dyDescent="0.3">
      <c r="B4" s="10" t="s">
        <v>32</v>
      </c>
      <c r="C4" s="81"/>
      <c r="D4" s="81"/>
      <c r="E4" s="81"/>
      <c r="F4" s="81"/>
      <c r="G4" s="81"/>
      <c r="H4" s="81"/>
      <c r="P4" s="35"/>
    </row>
    <row r="5" spans="1:27" s="35" customFormat="1" ht="13.5" x14ac:dyDescent="0.3">
      <c r="A5" s="34"/>
      <c r="O5" s="54"/>
    </row>
    <row r="6" spans="1:27" x14ac:dyDescent="0.3">
      <c r="B6" s="10" t="s">
        <v>43</v>
      </c>
      <c r="C6" s="81"/>
      <c r="D6" s="81"/>
      <c r="E6" s="81"/>
      <c r="F6" s="81"/>
      <c r="G6" s="81"/>
      <c r="H6" s="81"/>
      <c r="P6" s="35"/>
    </row>
    <row r="7" spans="1:27" s="35" customFormat="1" ht="13.5" x14ac:dyDescent="0.3">
      <c r="A7" s="34"/>
      <c r="O7" s="54"/>
    </row>
    <row r="8" spans="1:27" x14ac:dyDescent="0.3">
      <c r="B8" s="10" t="s">
        <v>52</v>
      </c>
      <c r="C8" s="81"/>
      <c r="D8" s="81"/>
      <c r="E8" s="81"/>
      <c r="F8" s="81"/>
      <c r="G8" s="81"/>
      <c r="H8" s="81"/>
      <c r="P8" s="35"/>
      <c r="X8" s="35"/>
      <c r="Y8" s="35"/>
      <c r="Z8" s="35"/>
      <c r="AA8" s="35"/>
    </row>
    <row r="9" spans="1:27" ht="17.25" thickBot="1" x14ac:dyDescent="0.35">
      <c r="P9" s="35"/>
      <c r="X9" s="35"/>
      <c r="Y9" s="35"/>
      <c r="Z9" s="35"/>
      <c r="AA9" s="35"/>
    </row>
    <row r="10" spans="1:27" ht="49.5" x14ac:dyDescent="0.3">
      <c r="A10" s="11"/>
      <c r="B10" s="12" t="s">
        <v>1</v>
      </c>
      <c r="C10" s="12" t="s">
        <v>0</v>
      </c>
      <c r="D10" s="13" t="s">
        <v>2</v>
      </c>
      <c r="E10" s="44" t="s">
        <v>3</v>
      </c>
      <c r="F10" s="14" t="s">
        <v>4</v>
      </c>
      <c r="G10" s="44" t="s">
        <v>45</v>
      </c>
      <c r="H10" s="44" t="s">
        <v>44</v>
      </c>
      <c r="I10" s="42" t="s">
        <v>5</v>
      </c>
      <c r="J10" s="21" t="s">
        <v>41</v>
      </c>
      <c r="K10" s="22" t="s">
        <v>42</v>
      </c>
      <c r="L10" s="22" t="s">
        <v>48</v>
      </c>
      <c r="M10" s="22" t="s">
        <v>33</v>
      </c>
      <c r="N10" s="63" t="s">
        <v>39</v>
      </c>
      <c r="O10" s="64" t="s">
        <v>55</v>
      </c>
      <c r="S10" s="36" t="s">
        <v>54</v>
      </c>
      <c r="X10" s="35"/>
      <c r="Y10" s="35"/>
      <c r="Z10" s="35"/>
      <c r="AA10" s="35"/>
    </row>
    <row r="11" spans="1:27" x14ac:dyDescent="0.3">
      <c r="A11" s="51">
        <v>1</v>
      </c>
      <c r="B11" s="45"/>
      <c r="C11" s="45"/>
      <c r="D11" s="46"/>
      <c r="E11" s="46"/>
      <c r="F11" s="46"/>
      <c r="G11" s="46"/>
      <c r="H11" s="46"/>
      <c r="I11" s="43" t="e">
        <f>VLOOKUP(E11,Foglio3!$G$3:$H$64,2,FALSE)</f>
        <v>#N/A</v>
      </c>
      <c r="J11" s="47" t="str">
        <f>IF(G11="SI",VLOOKUP(E11,Foglio3!$G$3:$J$37,4,FALSE),"")</f>
        <v/>
      </c>
      <c r="K11" s="48" t="str">
        <f>IF(H11="SI",VLOOKUP(E11,Foglio3!$G$3:$J$37,4,FALSE),"")</f>
        <v/>
      </c>
      <c r="L11" s="48" t="e">
        <v>#N/A</v>
      </c>
      <c r="M11" s="48" t="str">
        <f t="shared" ref="M11:M17" si="0">IF(B11&lt;&gt;"",$C$4,"")</f>
        <v/>
      </c>
      <c r="N11" s="49" t="e">
        <f>VLOOKUP(E11,Foglio3!$L$3:$O$37,4,FALSE)</f>
        <v>#N/A</v>
      </c>
      <c r="O11" s="55">
        <f>R11+S11</f>
        <v>0</v>
      </c>
      <c r="Q11" s="50" t="str">
        <f>CONCATENATE(G11,H11)</f>
        <v/>
      </c>
      <c r="R11" s="7">
        <f>IF(Q11="siSI",20,0)</f>
        <v>0</v>
      </c>
      <c r="S11" s="7">
        <f>IF(Q11="si",15,0)</f>
        <v>0</v>
      </c>
      <c r="X11" s="35"/>
      <c r="Y11" s="35"/>
      <c r="Z11" s="35"/>
      <c r="AA11" s="35"/>
    </row>
    <row r="12" spans="1:27" x14ac:dyDescent="0.3">
      <c r="A12" s="15">
        <f>1+A11</f>
        <v>2</v>
      </c>
      <c r="B12" s="45"/>
      <c r="C12" s="45"/>
      <c r="D12" s="46"/>
      <c r="E12" s="46"/>
      <c r="F12" s="46"/>
      <c r="G12" s="46"/>
      <c r="H12" s="46"/>
      <c r="I12" s="43" t="e">
        <f>VLOOKUP(E12,Foglio3!$G$3:$H$64,2,FALSE)</f>
        <v>#N/A</v>
      </c>
      <c r="J12" s="47" t="str">
        <f>IF(G12="SI",VLOOKUP(E12,Foglio3!$G$3:$J$37,4,FALSE),"")</f>
        <v/>
      </c>
      <c r="K12" s="48" t="str">
        <f>IF(H12="SI",VLOOKUP(E12,Foglio3!$G$3:$J$37,4,FALSE),"")</f>
        <v/>
      </c>
      <c r="L12" s="48" t="e">
        <v>#N/A</v>
      </c>
      <c r="M12" s="48" t="str">
        <f t="shared" si="0"/>
        <v/>
      </c>
      <c r="N12" s="49" t="e">
        <f>VLOOKUP(E12,Foglio3!$L$3:$O$37,4,FALSE)</f>
        <v>#N/A</v>
      </c>
      <c r="O12" s="55">
        <f t="shared" ref="O12:O35" si="1">R12+S12</f>
        <v>0</v>
      </c>
      <c r="Q12" s="50" t="str">
        <f>CONCATENATE(G12,H12)</f>
        <v/>
      </c>
      <c r="R12" s="7">
        <f t="shared" ref="R12:R36" si="2">IF(Q12="siSI",20,0)</f>
        <v>0</v>
      </c>
      <c r="S12" s="7">
        <f t="shared" ref="S12:S35" si="3">IF(Q12="si",15,0)</f>
        <v>0</v>
      </c>
      <c r="X12" s="35"/>
      <c r="Y12" s="35"/>
      <c r="Z12" s="35"/>
      <c r="AA12" s="35"/>
    </row>
    <row r="13" spans="1:27" x14ac:dyDescent="0.3">
      <c r="A13" s="15">
        <f t="shared" ref="A13:A35" si="4">1+A12</f>
        <v>3</v>
      </c>
      <c r="B13" s="45"/>
      <c r="C13" s="45"/>
      <c r="D13" s="46"/>
      <c r="E13" s="46"/>
      <c r="F13" s="46"/>
      <c r="G13" s="46"/>
      <c r="H13" s="46"/>
      <c r="I13" s="43" t="e">
        <f>VLOOKUP(E13,Foglio3!$G$3:$H$64,2,FALSE)</f>
        <v>#N/A</v>
      </c>
      <c r="J13" s="47" t="str">
        <f>IF(G13="SI",VLOOKUP(E13,Foglio3!$G$3:$J$37,4,FALSE),"")</f>
        <v/>
      </c>
      <c r="K13" s="48" t="str">
        <f>IF(H13="SI",VLOOKUP(E13,Foglio3!$G$3:$J$37,4,FALSE),"")</f>
        <v/>
      </c>
      <c r="L13" s="48" t="e">
        <v>#N/A</v>
      </c>
      <c r="M13" s="48" t="str">
        <f t="shared" si="0"/>
        <v/>
      </c>
      <c r="N13" s="49" t="e">
        <f>VLOOKUP(E13,Foglio3!$L$3:$O$37,4,FALSE)</f>
        <v>#N/A</v>
      </c>
      <c r="O13" s="55">
        <f t="shared" si="1"/>
        <v>0</v>
      </c>
      <c r="Q13" s="50" t="str">
        <f t="shared" ref="Q13:Q35" si="5">CONCATENATE(G13,H13)</f>
        <v/>
      </c>
      <c r="R13" s="7">
        <f t="shared" si="2"/>
        <v>0</v>
      </c>
      <c r="S13" s="7">
        <f t="shared" si="3"/>
        <v>0</v>
      </c>
      <c r="X13" s="35"/>
      <c r="Y13" s="35"/>
      <c r="Z13" s="35"/>
      <c r="AA13" s="35"/>
    </row>
    <row r="14" spans="1:27" x14ac:dyDescent="0.3">
      <c r="A14" s="15">
        <f t="shared" si="4"/>
        <v>4</v>
      </c>
      <c r="B14" s="45"/>
      <c r="C14" s="45"/>
      <c r="D14" s="46"/>
      <c r="E14" s="46"/>
      <c r="F14" s="46"/>
      <c r="G14" s="46"/>
      <c r="H14" s="46"/>
      <c r="I14" s="43" t="e">
        <f>VLOOKUP(E14,Foglio3!$G$3:$H$64,2,FALSE)</f>
        <v>#N/A</v>
      </c>
      <c r="J14" s="47" t="str">
        <f>IF(G14="SI",VLOOKUP(E14,Foglio3!$G$3:$J$37,4,FALSE),"")</f>
        <v/>
      </c>
      <c r="K14" s="48" t="str">
        <f>IF(H14="SI",VLOOKUP(E14,Foglio3!$G$3:$J$37,4,FALSE),"")</f>
        <v/>
      </c>
      <c r="L14" s="48" t="e">
        <v>#N/A</v>
      </c>
      <c r="M14" s="48" t="str">
        <f t="shared" si="0"/>
        <v/>
      </c>
      <c r="N14" s="49" t="e">
        <f>VLOOKUP(E14,Foglio3!$L$3:$O$37,4,FALSE)</f>
        <v>#N/A</v>
      </c>
      <c r="O14" s="55">
        <f t="shared" si="1"/>
        <v>0</v>
      </c>
      <c r="Q14" s="50" t="str">
        <f t="shared" si="5"/>
        <v/>
      </c>
      <c r="R14" s="7">
        <f t="shared" si="2"/>
        <v>0</v>
      </c>
      <c r="S14" s="7">
        <f t="shared" si="3"/>
        <v>0</v>
      </c>
      <c r="X14" s="35"/>
      <c r="Y14" s="35"/>
      <c r="Z14" s="35"/>
      <c r="AA14" s="35"/>
    </row>
    <row r="15" spans="1:27" x14ac:dyDescent="0.3">
      <c r="A15" s="15">
        <f t="shared" si="4"/>
        <v>5</v>
      </c>
      <c r="B15" s="45"/>
      <c r="C15" s="45"/>
      <c r="D15" s="46"/>
      <c r="E15" s="46"/>
      <c r="F15" s="46"/>
      <c r="G15" s="46"/>
      <c r="H15" s="46"/>
      <c r="I15" s="43" t="e">
        <f>VLOOKUP(E15,Foglio3!$G$3:$H$64,2,FALSE)</f>
        <v>#N/A</v>
      </c>
      <c r="J15" s="47" t="str">
        <f>IF(G15="SI",VLOOKUP(E15,Foglio3!$G$3:$J$37,4,FALSE),"")</f>
        <v/>
      </c>
      <c r="K15" s="48" t="str">
        <f>IF(H15="SI",VLOOKUP(E15,Foglio3!$G$3:$J$37,4,FALSE),"")</f>
        <v/>
      </c>
      <c r="L15" s="48" t="e">
        <v>#N/A</v>
      </c>
      <c r="M15" s="48" t="str">
        <f t="shared" si="0"/>
        <v/>
      </c>
      <c r="N15" s="49" t="e">
        <f>VLOOKUP(E15,Foglio3!$L$3:$O$37,4,FALSE)</f>
        <v>#N/A</v>
      </c>
      <c r="O15" s="55">
        <f t="shared" si="1"/>
        <v>0</v>
      </c>
      <c r="Q15" s="50" t="str">
        <f t="shared" si="5"/>
        <v/>
      </c>
      <c r="R15" s="7">
        <f t="shared" si="2"/>
        <v>0</v>
      </c>
      <c r="S15" s="7">
        <f t="shared" si="3"/>
        <v>0</v>
      </c>
      <c r="X15" s="35"/>
      <c r="Y15" s="35"/>
      <c r="Z15" s="35"/>
      <c r="AA15" s="35"/>
    </row>
    <row r="16" spans="1:27" x14ac:dyDescent="0.3">
      <c r="A16" s="15">
        <f t="shared" si="4"/>
        <v>6</v>
      </c>
      <c r="B16" s="45"/>
      <c r="C16" s="45"/>
      <c r="D16" s="46"/>
      <c r="E16" s="46"/>
      <c r="F16" s="46"/>
      <c r="G16" s="46"/>
      <c r="H16" s="46"/>
      <c r="I16" s="43" t="e">
        <f>VLOOKUP(E16,Foglio3!$G$3:$H$64,2,FALSE)</f>
        <v>#N/A</v>
      </c>
      <c r="J16" s="47" t="str">
        <f>IF(G16="SI",VLOOKUP(E16,Foglio3!$G$3:$J$37,4,FALSE),"")</f>
        <v/>
      </c>
      <c r="K16" s="48" t="str">
        <f>IF(H16="SI",VLOOKUP(E16,Foglio3!$G$3:$J$37,4,FALSE),"")</f>
        <v/>
      </c>
      <c r="L16" s="48" t="e">
        <v>#N/A</v>
      </c>
      <c r="M16" s="48" t="str">
        <f t="shared" si="0"/>
        <v/>
      </c>
      <c r="N16" s="49" t="e">
        <f>VLOOKUP(E16,Foglio3!$L$3:$O$37,4,FALSE)</f>
        <v>#N/A</v>
      </c>
      <c r="O16" s="55">
        <f t="shared" si="1"/>
        <v>0</v>
      </c>
      <c r="Q16" s="50" t="str">
        <f t="shared" si="5"/>
        <v/>
      </c>
      <c r="R16" s="7">
        <f t="shared" si="2"/>
        <v>0</v>
      </c>
      <c r="S16" s="7">
        <f t="shared" si="3"/>
        <v>0</v>
      </c>
      <c r="X16" s="35"/>
      <c r="Y16" s="35"/>
      <c r="Z16" s="35"/>
      <c r="AA16" s="35"/>
    </row>
    <row r="17" spans="1:27" x14ac:dyDescent="0.3">
      <c r="A17" s="15">
        <f t="shared" si="4"/>
        <v>7</v>
      </c>
      <c r="B17" s="45"/>
      <c r="C17" s="45"/>
      <c r="D17" s="46"/>
      <c r="E17" s="46"/>
      <c r="F17" s="46"/>
      <c r="G17" s="46"/>
      <c r="H17" s="46"/>
      <c r="I17" s="43" t="e">
        <f>VLOOKUP(E17,Foglio3!$G$3:$H$64,2,FALSE)</f>
        <v>#N/A</v>
      </c>
      <c r="J17" s="47" t="str">
        <f>IF(G17="SI",VLOOKUP(E17,Foglio3!$G$3:$J$37,4,FALSE),"")</f>
        <v/>
      </c>
      <c r="K17" s="48" t="str">
        <f>IF(H17="SI",VLOOKUP(E17,Foglio3!$G$3:$J$37,4,FALSE),"")</f>
        <v/>
      </c>
      <c r="L17" s="48" t="e">
        <v>#N/A</v>
      </c>
      <c r="M17" s="48" t="str">
        <f t="shared" si="0"/>
        <v/>
      </c>
      <c r="N17" s="49" t="e">
        <f>VLOOKUP(E17,Foglio3!$L$3:$O$37,4,FALSE)</f>
        <v>#N/A</v>
      </c>
      <c r="O17" s="55">
        <f t="shared" si="1"/>
        <v>0</v>
      </c>
      <c r="Q17" s="50" t="str">
        <f t="shared" si="5"/>
        <v/>
      </c>
      <c r="R17" s="7">
        <f t="shared" si="2"/>
        <v>0</v>
      </c>
      <c r="S17" s="7">
        <f t="shared" si="3"/>
        <v>0</v>
      </c>
      <c r="X17" s="35"/>
      <c r="Y17" s="35"/>
      <c r="Z17" s="35"/>
      <c r="AA17" s="35"/>
    </row>
    <row r="18" spans="1:27" x14ac:dyDescent="0.3">
      <c r="A18" s="15">
        <f t="shared" si="4"/>
        <v>8</v>
      </c>
      <c r="B18" s="45"/>
      <c r="C18" s="45"/>
      <c r="D18" s="46"/>
      <c r="E18" s="46"/>
      <c r="F18" s="46"/>
      <c r="G18" s="46"/>
      <c r="H18" s="46"/>
      <c r="I18" s="43" t="e">
        <f>VLOOKUP(E18,Foglio3!$G$3:$H$64,2,FALSE)</f>
        <v>#N/A</v>
      </c>
      <c r="J18" s="47" t="str">
        <f>IF(G18="SI",VLOOKUP(E18,Foglio3!$G$3:$J$37,4,FALSE),"")</f>
        <v/>
      </c>
      <c r="K18" s="48" t="str">
        <f>IF(H18="SI",VLOOKUP(E18,Foglio3!$G$3:$J$37,4,FALSE),"")</f>
        <v/>
      </c>
      <c r="L18" s="48" t="e">
        <v>#N/A</v>
      </c>
      <c r="M18" s="48" t="str">
        <f t="shared" ref="M18:M29" si="6">IF(B18&lt;&gt;"",$C$4,"")</f>
        <v/>
      </c>
      <c r="N18" s="49" t="e">
        <f>VLOOKUP(E18,Foglio3!$L$3:$O$37,4,FALSE)</f>
        <v>#N/A</v>
      </c>
      <c r="O18" s="55">
        <f t="shared" si="1"/>
        <v>0</v>
      </c>
      <c r="Q18" s="50" t="str">
        <f t="shared" si="5"/>
        <v/>
      </c>
      <c r="R18" s="7">
        <f t="shared" si="2"/>
        <v>0</v>
      </c>
      <c r="S18" s="7">
        <f t="shared" si="3"/>
        <v>0</v>
      </c>
      <c r="X18" s="35"/>
      <c r="Y18" s="35"/>
      <c r="Z18" s="35"/>
      <c r="AA18" s="35"/>
    </row>
    <row r="19" spans="1:27" x14ac:dyDescent="0.3">
      <c r="A19" s="15">
        <f t="shared" si="4"/>
        <v>9</v>
      </c>
      <c r="B19" s="45"/>
      <c r="C19" s="45"/>
      <c r="D19" s="46"/>
      <c r="E19" s="46"/>
      <c r="F19" s="46"/>
      <c r="G19" s="46"/>
      <c r="H19" s="46"/>
      <c r="I19" s="43" t="e">
        <f>VLOOKUP(E19,Foglio3!$G$3:$H$64,2,FALSE)</f>
        <v>#N/A</v>
      </c>
      <c r="J19" s="47" t="str">
        <f>IF(G19="SI",VLOOKUP(E19,Foglio3!$G$3:$J$37,4,FALSE),"")</f>
        <v/>
      </c>
      <c r="K19" s="48" t="str">
        <f>IF(H19="SI",VLOOKUP(E19,Foglio3!$G$3:$J$37,4,FALSE),"")</f>
        <v/>
      </c>
      <c r="L19" s="48" t="e">
        <v>#N/A</v>
      </c>
      <c r="M19" s="48" t="str">
        <f t="shared" si="6"/>
        <v/>
      </c>
      <c r="N19" s="49" t="e">
        <f>VLOOKUP(E19,Foglio3!$L$3:$O$37,4,FALSE)</f>
        <v>#N/A</v>
      </c>
      <c r="O19" s="55">
        <f t="shared" si="1"/>
        <v>0</v>
      </c>
      <c r="Q19" s="50" t="str">
        <f t="shared" si="5"/>
        <v/>
      </c>
      <c r="R19" s="7">
        <f t="shared" si="2"/>
        <v>0</v>
      </c>
      <c r="S19" s="7">
        <f t="shared" si="3"/>
        <v>0</v>
      </c>
      <c r="X19" s="35"/>
      <c r="Y19" s="35"/>
      <c r="Z19" s="35"/>
      <c r="AA19" s="35"/>
    </row>
    <row r="20" spans="1:27" x14ac:dyDescent="0.3">
      <c r="A20" s="15">
        <f t="shared" si="4"/>
        <v>10</v>
      </c>
      <c r="B20" s="45"/>
      <c r="C20" s="45"/>
      <c r="D20" s="46"/>
      <c r="E20" s="46"/>
      <c r="F20" s="46"/>
      <c r="G20" s="46"/>
      <c r="H20" s="46"/>
      <c r="I20" s="43" t="e">
        <f>VLOOKUP(E20,Foglio3!$G$3:$H$64,2,FALSE)</f>
        <v>#N/A</v>
      </c>
      <c r="J20" s="47" t="str">
        <f>IF(G20="SI",VLOOKUP(E20,Foglio3!$G$3:$J$37,4,FALSE),"")</f>
        <v/>
      </c>
      <c r="K20" s="48" t="str">
        <f>IF(H20="SI",VLOOKUP(E20,Foglio3!$G$3:$J$37,4,FALSE),"")</f>
        <v/>
      </c>
      <c r="L20" s="48" t="e">
        <v>#N/A</v>
      </c>
      <c r="M20" s="48" t="str">
        <f t="shared" si="6"/>
        <v/>
      </c>
      <c r="N20" s="49" t="e">
        <f>VLOOKUP(E20,Foglio3!$L$3:$O$37,4,FALSE)</f>
        <v>#N/A</v>
      </c>
      <c r="O20" s="55">
        <f t="shared" si="1"/>
        <v>0</v>
      </c>
      <c r="Q20" s="50" t="str">
        <f t="shared" si="5"/>
        <v/>
      </c>
      <c r="R20" s="7">
        <f t="shared" si="2"/>
        <v>0</v>
      </c>
      <c r="S20" s="7">
        <f t="shared" si="3"/>
        <v>0</v>
      </c>
      <c r="X20" s="35"/>
      <c r="Y20" s="35"/>
      <c r="Z20" s="35"/>
      <c r="AA20" s="35"/>
    </row>
    <row r="21" spans="1:27" x14ac:dyDescent="0.3">
      <c r="A21" s="15">
        <f t="shared" si="4"/>
        <v>11</v>
      </c>
      <c r="B21" s="45"/>
      <c r="C21" s="45"/>
      <c r="D21" s="46"/>
      <c r="E21" s="46"/>
      <c r="F21" s="46"/>
      <c r="G21" s="46"/>
      <c r="H21" s="46"/>
      <c r="I21" s="43" t="e">
        <f>VLOOKUP(E21,Foglio3!$G$3:$H$64,2,FALSE)</f>
        <v>#N/A</v>
      </c>
      <c r="J21" s="47" t="str">
        <f>IF(G21="SI",VLOOKUP(E21,Foglio3!$G$3:$J$37,4,FALSE),"")</f>
        <v/>
      </c>
      <c r="K21" s="48" t="str">
        <f>IF(H21="SI",VLOOKUP(E21,Foglio3!$G$3:$J$37,4,FALSE),"")</f>
        <v/>
      </c>
      <c r="L21" s="48" t="e">
        <v>#N/A</v>
      </c>
      <c r="M21" s="48" t="str">
        <f t="shared" si="6"/>
        <v/>
      </c>
      <c r="N21" s="49" t="e">
        <f>VLOOKUP(E21,Foglio3!$L$3:$O$37,4,FALSE)</f>
        <v>#N/A</v>
      </c>
      <c r="O21" s="55">
        <f t="shared" si="1"/>
        <v>0</v>
      </c>
      <c r="Q21" s="50" t="str">
        <f t="shared" si="5"/>
        <v/>
      </c>
      <c r="R21" s="7">
        <f t="shared" si="2"/>
        <v>0</v>
      </c>
      <c r="S21" s="7">
        <f t="shared" si="3"/>
        <v>0</v>
      </c>
      <c r="X21" s="35"/>
      <c r="Y21" s="35"/>
      <c r="Z21" s="35"/>
      <c r="AA21" s="35"/>
    </row>
    <row r="22" spans="1:27" x14ac:dyDescent="0.3">
      <c r="A22" s="15">
        <f t="shared" si="4"/>
        <v>12</v>
      </c>
      <c r="B22" s="45"/>
      <c r="C22" s="45"/>
      <c r="D22" s="46"/>
      <c r="E22" s="46"/>
      <c r="F22" s="46"/>
      <c r="G22" s="46"/>
      <c r="H22" s="46"/>
      <c r="I22" s="43" t="e">
        <f>VLOOKUP(E22,Foglio3!$G$3:$H$64,2,FALSE)</f>
        <v>#N/A</v>
      </c>
      <c r="J22" s="47" t="str">
        <f>IF(G22="SI",VLOOKUP(E22,Foglio3!$G$3:$J$37,4,FALSE),"")</f>
        <v/>
      </c>
      <c r="K22" s="48" t="str">
        <f>IF(H22="SI",VLOOKUP(E22,Foglio3!$G$3:$J$37,4,FALSE),"")</f>
        <v/>
      </c>
      <c r="L22" s="48" t="e">
        <v>#N/A</v>
      </c>
      <c r="M22" s="48" t="str">
        <f t="shared" si="6"/>
        <v/>
      </c>
      <c r="N22" s="49" t="e">
        <f>VLOOKUP(E22,Foglio3!$L$3:$O$37,4,FALSE)</f>
        <v>#N/A</v>
      </c>
      <c r="O22" s="55">
        <f t="shared" si="1"/>
        <v>0</v>
      </c>
      <c r="Q22" s="50" t="str">
        <f t="shared" si="5"/>
        <v/>
      </c>
      <c r="R22" s="7">
        <f t="shared" si="2"/>
        <v>0</v>
      </c>
      <c r="S22" s="7">
        <f t="shared" si="3"/>
        <v>0</v>
      </c>
    </row>
    <row r="23" spans="1:27" x14ac:dyDescent="0.3">
      <c r="A23" s="15">
        <f t="shared" si="4"/>
        <v>13</v>
      </c>
      <c r="B23" s="45"/>
      <c r="C23" s="45"/>
      <c r="D23" s="46"/>
      <c r="E23" s="46"/>
      <c r="F23" s="46"/>
      <c r="G23" s="46"/>
      <c r="H23" s="46"/>
      <c r="I23" s="43" t="e">
        <f>VLOOKUP(E23,Foglio3!$G$3:$H$64,2,FALSE)</f>
        <v>#N/A</v>
      </c>
      <c r="J23" s="47" t="str">
        <f>IF(G23="SI",VLOOKUP(E23,Foglio3!$G$3:$J$37,4,FALSE),"")</f>
        <v/>
      </c>
      <c r="K23" s="48" t="str">
        <f>IF(H23="SI",VLOOKUP(E23,Foglio3!$G$3:$J$37,4,FALSE),"")</f>
        <v/>
      </c>
      <c r="L23" s="48" t="e">
        <v>#N/A</v>
      </c>
      <c r="M23" s="48" t="str">
        <f t="shared" si="6"/>
        <v/>
      </c>
      <c r="N23" s="49" t="e">
        <f>VLOOKUP(E23,Foglio3!$L$3:$O$37,4,FALSE)</f>
        <v>#N/A</v>
      </c>
      <c r="O23" s="55">
        <f t="shared" si="1"/>
        <v>0</v>
      </c>
      <c r="Q23" s="50" t="str">
        <f t="shared" si="5"/>
        <v/>
      </c>
      <c r="R23" s="7">
        <f t="shared" si="2"/>
        <v>0</v>
      </c>
      <c r="S23" s="7">
        <f t="shared" si="3"/>
        <v>0</v>
      </c>
    </row>
    <row r="24" spans="1:27" x14ac:dyDescent="0.3">
      <c r="A24" s="15">
        <f t="shared" si="4"/>
        <v>14</v>
      </c>
      <c r="B24" s="45"/>
      <c r="C24" s="45"/>
      <c r="D24" s="46"/>
      <c r="E24" s="46"/>
      <c r="F24" s="46"/>
      <c r="G24" s="46"/>
      <c r="H24" s="46"/>
      <c r="I24" s="43" t="e">
        <f>VLOOKUP(E24,Foglio3!$G$3:$H$64,2,FALSE)</f>
        <v>#N/A</v>
      </c>
      <c r="J24" s="47" t="str">
        <f>IF(G24="SI",VLOOKUP(E24,Foglio3!$G$3:$J$37,4,FALSE),"")</f>
        <v/>
      </c>
      <c r="K24" s="48" t="str">
        <f>IF(H24="SI",VLOOKUP(E24,Foglio3!$G$3:$J$37,4,FALSE),"")</f>
        <v/>
      </c>
      <c r="L24" s="48" t="e">
        <v>#N/A</v>
      </c>
      <c r="M24" s="48" t="str">
        <f t="shared" si="6"/>
        <v/>
      </c>
      <c r="N24" s="49" t="e">
        <f>VLOOKUP(E24,Foglio3!$L$3:$O$37,4,FALSE)</f>
        <v>#N/A</v>
      </c>
      <c r="O24" s="55">
        <f t="shared" si="1"/>
        <v>0</v>
      </c>
      <c r="Q24" s="50" t="str">
        <f t="shared" si="5"/>
        <v/>
      </c>
      <c r="R24" s="7">
        <f t="shared" si="2"/>
        <v>0</v>
      </c>
      <c r="S24" s="7">
        <f t="shared" si="3"/>
        <v>0</v>
      </c>
    </row>
    <row r="25" spans="1:27" x14ac:dyDescent="0.3">
      <c r="A25" s="15">
        <f t="shared" si="4"/>
        <v>15</v>
      </c>
      <c r="B25" s="45"/>
      <c r="C25" s="45"/>
      <c r="D25" s="46"/>
      <c r="E25" s="46"/>
      <c r="F25" s="46"/>
      <c r="G25" s="46"/>
      <c r="H25" s="46"/>
      <c r="I25" s="43" t="e">
        <f>VLOOKUP(E25,Foglio3!$G$3:$H$64,2,FALSE)</f>
        <v>#N/A</v>
      </c>
      <c r="J25" s="47" t="str">
        <f>IF(G25="SI",VLOOKUP(E25,Foglio3!$G$3:$J$37,4,FALSE),"")</f>
        <v/>
      </c>
      <c r="K25" s="48" t="str">
        <f>IF(H25="SI",VLOOKUP(E25,Foglio3!$G$3:$J$37,4,FALSE),"")</f>
        <v/>
      </c>
      <c r="L25" s="48" t="e">
        <v>#N/A</v>
      </c>
      <c r="M25" s="48" t="str">
        <f t="shared" si="6"/>
        <v/>
      </c>
      <c r="N25" s="49" t="e">
        <f>VLOOKUP(E25,Foglio3!$L$3:$O$37,4,FALSE)</f>
        <v>#N/A</v>
      </c>
      <c r="O25" s="55">
        <f t="shared" si="1"/>
        <v>0</v>
      </c>
      <c r="Q25" s="50" t="str">
        <f t="shared" si="5"/>
        <v/>
      </c>
      <c r="R25" s="7">
        <f t="shared" si="2"/>
        <v>0</v>
      </c>
      <c r="S25" s="7">
        <f t="shared" si="3"/>
        <v>0</v>
      </c>
    </row>
    <row r="26" spans="1:27" x14ac:dyDescent="0.3">
      <c r="A26" s="15">
        <f t="shared" si="4"/>
        <v>16</v>
      </c>
      <c r="B26" s="45"/>
      <c r="C26" s="45"/>
      <c r="D26" s="46"/>
      <c r="E26" s="46"/>
      <c r="F26" s="46"/>
      <c r="G26" s="46"/>
      <c r="H26" s="46"/>
      <c r="I26" s="43" t="e">
        <f>VLOOKUP(E26,Foglio3!$G$3:$H$64,2,FALSE)</f>
        <v>#N/A</v>
      </c>
      <c r="J26" s="47" t="str">
        <f>IF(G26="SI",VLOOKUP(F26,Foglio3!$C$3:$D$37,2,FALSE),"")</f>
        <v/>
      </c>
      <c r="K26" s="48" t="str">
        <f>IF(H26="SI",VLOOKUP(E26,Foglio3!$G$3:$J$37,4,FALSE),"")</f>
        <v/>
      </c>
      <c r="L26" s="48" t="e">
        <v>#N/A</v>
      </c>
      <c r="M26" s="48" t="str">
        <f t="shared" si="6"/>
        <v/>
      </c>
      <c r="N26" s="49" t="e">
        <f>VLOOKUP(E26,Foglio3!$L$3:$O$19,4,FALSE)</f>
        <v>#N/A</v>
      </c>
      <c r="O26" s="55">
        <f t="shared" si="1"/>
        <v>0</v>
      </c>
      <c r="Q26" s="50" t="str">
        <f t="shared" si="5"/>
        <v/>
      </c>
      <c r="R26" s="7">
        <f t="shared" si="2"/>
        <v>0</v>
      </c>
      <c r="S26" s="7">
        <f t="shared" si="3"/>
        <v>0</v>
      </c>
    </row>
    <row r="27" spans="1:27" x14ac:dyDescent="0.3">
      <c r="A27" s="15">
        <f t="shared" si="4"/>
        <v>17</v>
      </c>
      <c r="B27" s="45"/>
      <c r="C27" s="45"/>
      <c r="D27" s="46"/>
      <c r="E27" s="46"/>
      <c r="F27" s="46"/>
      <c r="G27" s="46"/>
      <c r="H27" s="46"/>
      <c r="I27" s="43" t="e">
        <f>VLOOKUP(E27,Foglio3!$G$3:$H$64,2,FALSE)</f>
        <v>#N/A</v>
      </c>
      <c r="J27" s="47" t="str">
        <f>IF(G27="SI",VLOOKUP(F27,Foglio3!$C$3:$D$37,2,FALSE),"")</f>
        <v/>
      </c>
      <c r="K27" s="48" t="str">
        <f>IF(H27="SI",VLOOKUP(E27,Foglio3!$G$3:$J$37,4,FALSE),"")</f>
        <v/>
      </c>
      <c r="L27" s="48" t="e">
        <v>#N/A</v>
      </c>
      <c r="M27" s="48" t="str">
        <f t="shared" si="6"/>
        <v/>
      </c>
      <c r="N27" s="49" t="e">
        <f>VLOOKUP(E27,Foglio3!$L$3:$O$19,4,FALSE)</f>
        <v>#N/A</v>
      </c>
      <c r="O27" s="55">
        <f t="shared" si="1"/>
        <v>0</v>
      </c>
      <c r="Q27" s="50" t="str">
        <f t="shared" si="5"/>
        <v/>
      </c>
      <c r="R27" s="7">
        <f t="shared" si="2"/>
        <v>0</v>
      </c>
      <c r="S27" s="7">
        <f t="shared" si="3"/>
        <v>0</v>
      </c>
    </row>
    <row r="28" spans="1:27" x14ac:dyDescent="0.3">
      <c r="A28" s="15">
        <f t="shared" si="4"/>
        <v>18</v>
      </c>
      <c r="B28" s="45"/>
      <c r="C28" s="45"/>
      <c r="D28" s="46"/>
      <c r="E28" s="46"/>
      <c r="F28" s="46"/>
      <c r="G28" s="46"/>
      <c r="H28" s="46"/>
      <c r="I28" s="43" t="e">
        <f>VLOOKUP(E28,Foglio3!$G$3:$H$64,2,FALSE)</f>
        <v>#N/A</v>
      </c>
      <c r="J28" s="47" t="str">
        <f>IF(G28="SI",VLOOKUP(F28,Foglio3!$C$3:$D$37,2,FALSE),"")</f>
        <v/>
      </c>
      <c r="K28" s="48" t="str">
        <f>IF(H28="SI",VLOOKUP(E28,Foglio3!$G$3:$J$37,4,FALSE),"")</f>
        <v/>
      </c>
      <c r="L28" s="48" t="e">
        <v>#N/A</v>
      </c>
      <c r="M28" s="48" t="str">
        <f t="shared" si="6"/>
        <v/>
      </c>
      <c r="N28" s="49" t="e">
        <f>VLOOKUP(E28,Foglio3!$L$3:$O$19,4,FALSE)</f>
        <v>#N/A</v>
      </c>
      <c r="O28" s="55">
        <f t="shared" si="1"/>
        <v>0</v>
      </c>
      <c r="Q28" s="50" t="str">
        <f t="shared" si="5"/>
        <v/>
      </c>
      <c r="R28" s="7">
        <f t="shared" si="2"/>
        <v>0</v>
      </c>
      <c r="S28" s="7">
        <f t="shared" si="3"/>
        <v>0</v>
      </c>
    </row>
    <row r="29" spans="1:27" x14ac:dyDescent="0.3">
      <c r="A29" s="15">
        <f t="shared" si="4"/>
        <v>19</v>
      </c>
      <c r="B29" s="45"/>
      <c r="C29" s="45"/>
      <c r="D29" s="46"/>
      <c r="E29" s="46"/>
      <c r="F29" s="46"/>
      <c r="G29" s="46"/>
      <c r="H29" s="46"/>
      <c r="I29" s="43" t="e">
        <f>VLOOKUP(E29,Foglio3!$G$3:$H$64,2,FALSE)</f>
        <v>#N/A</v>
      </c>
      <c r="J29" s="47" t="str">
        <f>IF(G29="SI",VLOOKUP(F29,Foglio3!$C$3:$D$37,2,FALSE),"")</f>
        <v/>
      </c>
      <c r="K29" s="48" t="str">
        <f>IF(H29="SI",VLOOKUP(E29,Foglio3!$G$3:$J$37,4,FALSE),"")</f>
        <v/>
      </c>
      <c r="L29" s="48" t="e">
        <v>#N/A</v>
      </c>
      <c r="M29" s="48" t="str">
        <f t="shared" si="6"/>
        <v/>
      </c>
      <c r="N29" s="49" t="e">
        <f>VLOOKUP(E29,Foglio3!$L$3:$O$19,4,FALSE)</f>
        <v>#N/A</v>
      </c>
      <c r="O29" s="55">
        <f t="shared" si="1"/>
        <v>0</v>
      </c>
      <c r="Q29" s="50" t="str">
        <f t="shared" si="5"/>
        <v/>
      </c>
      <c r="R29" s="7">
        <f t="shared" si="2"/>
        <v>0</v>
      </c>
      <c r="S29" s="7">
        <f t="shared" si="3"/>
        <v>0</v>
      </c>
    </row>
    <row r="30" spans="1:27" x14ac:dyDescent="0.3">
      <c r="A30" s="15">
        <f t="shared" si="4"/>
        <v>20</v>
      </c>
      <c r="B30" s="45"/>
      <c r="C30" s="45"/>
      <c r="D30" s="46"/>
      <c r="E30" s="46"/>
      <c r="F30" s="46"/>
      <c r="G30" s="46"/>
      <c r="H30" s="46"/>
      <c r="I30" s="43" t="e">
        <f>VLOOKUP(E30,Foglio3!$G$3:$H$64,2,FALSE)</f>
        <v>#N/A</v>
      </c>
      <c r="J30" s="47" t="str">
        <f>IF(G32="SI",VLOOKUP(F32,Foglio3!$C$3:$D$37,2,FALSE),"")</f>
        <v/>
      </c>
      <c r="K30" s="48" t="str">
        <f>IF(H32="SI",VLOOKUP(E32,Foglio3!$G$3:$J$37,4,FALSE),"")</f>
        <v/>
      </c>
      <c r="L30" s="48" t="e">
        <v>#N/A</v>
      </c>
      <c r="M30" s="48" t="str">
        <f>IF(B32&lt;&gt;"",$C$4,"")</f>
        <v/>
      </c>
      <c r="N30" s="49" t="e">
        <f>VLOOKUP(E32,Foglio3!$L$3:$O$19,4,FALSE)</f>
        <v>#N/A</v>
      </c>
      <c r="O30" s="55">
        <f t="shared" si="1"/>
        <v>0</v>
      </c>
      <c r="Q30" s="50" t="str">
        <f t="shared" si="5"/>
        <v/>
      </c>
      <c r="R30" s="7">
        <f t="shared" si="2"/>
        <v>0</v>
      </c>
      <c r="S30" s="7">
        <f t="shared" si="3"/>
        <v>0</v>
      </c>
    </row>
    <row r="31" spans="1:27" x14ac:dyDescent="0.3">
      <c r="A31" s="15">
        <f t="shared" si="4"/>
        <v>21</v>
      </c>
      <c r="B31" s="45"/>
      <c r="C31" s="45"/>
      <c r="D31" s="46"/>
      <c r="E31" s="46"/>
      <c r="F31" s="46"/>
      <c r="G31" s="46"/>
      <c r="H31" s="46"/>
      <c r="I31" s="43" t="e">
        <f>VLOOKUP(E31,Foglio3!$G$3:$H$64,2,FALSE)</f>
        <v>#N/A</v>
      </c>
      <c r="J31" s="47" t="e">
        <f>IF(#REF!="SI",VLOOKUP(#REF!,Foglio3!$C$3:$D$37,2,FALSE),"")</f>
        <v>#REF!</v>
      </c>
      <c r="K31" s="48" t="e">
        <f>IF(#REF!="SI",VLOOKUP(#REF!,Foglio3!$G$3:$J$37,4,FALSE),"")</f>
        <v>#REF!</v>
      </c>
      <c r="L31" s="48"/>
      <c r="M31" s="48" t="e">
        <f>IF(#REF!&lt;&gt;"",$C$4,"")</f>
        <v>#REF!</v>
      </c>
      <c r="N31" s="49" t="e">
        <f>VLOOKUP(#REF!,Foglio3!$L$3:$O$19,4,FALSE)</f>
        <v>#REF!</v>
      </c>
      <c r="O31" s="55">
        <f t="shared" si="1"/>
        <v>0</v>
      </c>
      <c r="Q31" s="50" t="str">
        <f t="shared" si="5"/>
        <v/>
      </c>
      <c r="R31" s="7">
        <f t="shared" si="2"/>
        <v>0</v>
      </c>
      <c r="S31" s="7">
        <f t="shared" si="3"/>
        <v>0</v>
      </c>
    </row>
    <row r="32" spans="1:27" x14ac:dyDescent="0.3">
      <c r="A32" s="15">
        <f t="shared" si="4"/>
        <v>22</v>
      </c>
      <c r="B32" s="45"/>
      <c r="C32" s="45"/>
      <c r="D32" s="46"/>
      <c r="E32" s="46"/>
      <c r="F32" s="46"/>
      <c r="G32" s="46"/>
      <c r="H32" s="46"/>
      <c r="I32" s="43" t="e">
        <f>VLOOKUP(E32,Foglio3!$G$3:$H$64,2,FALSE)</f>
        <v>#N/A</v>
      </c>
      <c r="O32" s="55">
        <f t="shared" si="1"/>
        <v>0</v>
      </c>
      <c r="Q32" s="50" t="str">
        <f t="shared" si="5"/>
        <v/>
      </c>
      <c r="R32" s="7">
        <f t="shared" si="2"/>
        <v>0</v>
      </c>
      <c r="S32" s="7">
        <f t="shared" si="3"/>
        <v>0</v>
      </c>
    </row>
    <row r="33" spans="1:19" x14ac:dyDescent="0.3">
      <c r="A33" s="15">
        <f t="shared" si="4"/>
        <v>23</v>
      </c>
      <c r="B33" s="45"/>
      <c r="C33" s="45"/>
      <c r="D33" s="46"/>
      <c r="E33" s="46"/>
      <c r="F33" s="46"/>
      <c r="G33" s="46"/>
      <c r="H33" s="46"/>
      <c r="I33" s="43" t="e">
        <f>VLOOKUP(E33,Foglio3!$G$3:$H$64,2,FALSE)</f>
        <v>#N/A</v>
      </c>
      <c r="O33" s="55">
        <f t="shared" si="1"/>
        <v>0</v>
      </c>
      <c r="Q33" s="50" t="str">
        <f t="shared" si="5"/>
        <v/>
      </c>
      <c r="R33" s="7">
        <f t="shared" si="2"/>
        <v>0</v>
      </c>
      <c r="S33" s="7">
        <f t="shared" si="3"/>
        <v>0</v>
      </c>
    </row>
    <row r="34" spans="1:19" x14ac:dyDescent="0.3">
      <c r="A34" s="15">
        <f t="shared" si="4"/>
        <v>24</v>
      </c>
      <c r="B34" s="45"/>
      <c r="C34" s="45"/>
      <c r="D34" s="46"/>
      <c r="E34" s="46"/>
      <c r="F34" s="46"/>
      <c r="G34" s="46"/>
      <c r="H34" s="46"/>
      <c r="I34" s="43" t="e">
        <f>VLOOKUP(E34,Foglio3!$G$3:$H$64,2,FALSE)</f>
        <v>#N/A</v>
      </c>
      <c r="O34" s="55">
        <f t="shared" si="1"/>
        <v>0</v>
      </c>
      <c r="Q34" s="50" t="str">
        <f t="shared" si="5"/>
        <v/>
      </c>
      <c r="R34" s="7">
        <f t="shared" si="2"/>
        <v>0</v>
      </c>
      <c r="S34" s="7">
        <f t="shared" si="3"/>
        <v>0</v>
      </c>
    </row>
    <row r="35" spans="1:19" ht="21" thickBot="1" x14ac:dyDescent="0.35">
      <c r="A35" s="19">
        <f t="shared" si="4"/>
        <v>25</v>
      </c>
      <c r="B35" s="61"/>
      <c r="C35" s="61"/>
      <c r="D35" s="62"/>
      <c r="E35" s="62"/>
      <c r="F35" s="62"/>
      <c r="G35" s="62"/>
      <c r="H35" s="62"/>
      <c r="I35" s="43" t="e">
        <f>VLOOKUP(E35,Foglio3!$G$3:$H$64,2,FALSE)</f>
        <v>#N/A</v>
      </c>
      <c r="O35" s="55">
        <f t="shared" si="1"/>
        <v>0</v>
      </c>
      <c r="Q35" s="50" t="str">
        <f t="shared" si="5"/>
        <v/>
      </c>
      <c r="R35" s="7">
        <f t="shared" si="2"/>
        <v>0</v>
      </c>
      <c r="S35" s="7">
        <f t="shared" si="3"/>
        <v>0</v>
      </c>
    </row>
    <row r="36" spans="1:19" ht="21" thickBot="1" x14ac:dyDescent="0.35">
      <c r="I36" s="56"/>
      <c r="O36" s="60">
        <f>SUM(O11:O35)</f>
        <v>0</v>
      </c>
      <c r="R36" s="7">
        <f t="shared" si="2"/>
        <v>0</v>
      </c>
      <c r="S36" s="7">
        <f>SUM(S11:S35)</f>
        <v>0</v>
      </c>
    </row>
    <row r="37" spans="1:19" ht="17.25" thickTop="1" x14ac:dyDescent="0.3">
      <c r="A37" s="72" t="s">
        <v>56</v>
      </c>
      <c r="B37" s="66"/>
      <c r="C37" s="66"/>
      <c r="D37" s="66"/>
      <c r="E37" s="66"/>
      <c r="F37" s="66"/>
      <c r="G37" s="66"/>
      <c r="H37" s="66"/>
      <c r="I37" s="66"/>
      <c r="J37" s="67"/>
      <c r="K37" s="68"/>
      <c r="L37" s="69"/>
      <c r="M37" s="69"/>
      <c r="N37" s="69"/>
      <c r="O37" s="69"/>
      <c r="P37" s="69"/>
      <c r="Q37" s="69"/>
      <c r="R37" s="69"/>
      <c r="S37" s="69"/>
    </row>
    <row r="38" spans="1:19" ht="16.5" x14ac:dyDescent="0.3">
      <c r="A38" s="69"/>
      <c r="B38" s="71"/>
      <c r="C38" s="66"/>
      <c r="D38" s="66"/>
      <c r="E38" s="66"/>
      <c r="F38" s="66"/>
      <c r="G38" s="66"/>
      <c r="H38" s="66"/>
      <c r="I38" s="66"/>
      <c r="J38" s="67"/>
      <c r="K38" s="68"/>
      <c r="L38" s="69"/>
      <c r="M38" s="69"/>
      <c r="N38" s="69"/>
      <c r="O38" s="69"/>
      <c r="P38" s="69"/>
      <c r="Q38" s="69"/>
      <c r="R38" s="69"/>
      <c r="S38" s="69"/>
    </row>
    <row r="39" spans="1:19" ht="16.5" x14ac:dyDescent="0.3">
      <c r="A39" s="69"/>
      <c r="B39" s="72" t="s">
        <v>58</v>
      </c>
      <c r="C39" s="70"/>
      <c r="D39" s="70" t="s">
        <v>57</v>
      </c>
      <c r="E39" s="66"/>
      <c r="F39" s="66"/>
      <c r="G39" s="66"/>
      <c r="H39" s="66"/>
      <c r="I39" s="66"/>
      <c r="J39" s="67"/>
      <c r="K39" s="68"/>
      <c r="L39" s="69"/>
      <c r="M39" s="69"/>
      <c r="N39" s="69"/>
      <c r="O39" s="69"/>
      <c r="P39" s="69"/>
      <c r="Q39" s="69"/>
      <c r="R39" s="69"/>
      <c r="S39" s="69"/>
    </row>
    <row r="40" spans="1:19" ht="16.5" x14ac:dyDescent="0.3">
      <c r="A40" s="7"/>
      <c r="C40" s="71"/>
      <c r="D40" s="71"/>
      <c r="E40" s="71"/>
      <c r="F40" s="71"/>
      <c r="G40" s="71"/>
      <c r="H40" s="71"/>
      <c r="I40" s="71"/>
      <c r="J40" s="73"/>
      <c r="K40" s="74"/>
      <c r="L40" s="69"/>
      <c r="M40" s="69"/>
      <c r="N40" s="69"/>
      <c r="O40" s="69"/>
      <c r="P40" s="69"/>
      <c r="Q40" s="69"/>
      <c r="R40" s="69"/>
      <c r="S40" s="69"/>
    </row>
    <row r="41" spans="1:19" ht="16.5" x14ac:dyDescent="0.3">
      <c r="A41" s="77"/>
      <c r="B41" s="72" t="s">
        <v>59</v>
      </c>
      <c r="C41" s="69"/>
      <c r="D41" s="69"/>
      <c r="E41" s="69"/>
      <c r="F41" s="69"/>
      <c r="G41" s="69"/>
      <c r="H41" s="69"/>
      <c r="I41" s="69"/>
      <c r="J41" s="76"/>
      <c r="K41" s="69"/>
      <c r="L41" s="69"/>
      <c r="M41" s="69"/>
      <c r="N41" s="69"/>
      <c r="O41" s="69"/>
      <c r="P41" s="69"/>
      <c r="Q41" s="69"/>
      <c r="R41" s="69"/>
      <c r="S41" s="69"/>
    </row>
    <row r="42" spans="1:19" ht="16.5" x14ac:dyDescent="0.3">
      <c r="A42" s="75"/>
      <c r="B42" s="69"/>
      <c r="C42" s="69"/>
      <c r="D42" s="69"/>
      <c r="E42" s="69"/>
      <c r="F42" s="69"/>
      <c r="G42" s="69"/>
      <c r="H42" s="69"/>
      <c r="I42" s="69"/>
      <c r="J42" s="76"/>
      <c r="K42" s="69"/>
      <c r="L42" s="69"/>
      <c r="M42" s="69"/>
      <c r="N42" s="69"/>
      <c r="O42" s="69"/>
      <c r="P42" s="69"/>
      <c r="Q42" s="69"/>
      <c r="R42" s="69"/>
      <c r="S42" s="69"/>
    </row>
  </sheetData>
  <sheetProtection algorithmName="SHA-512" hashValue="YCTaklXPC5JN9Utan1dQwCCZ0m97yV+iS88LxIOFspI8+MKadcBSUTNoYqe2aisVQuULjoJphxwUmJtMgrrumQ==" saltValue="1ilD8Hl/Ip3XydBd4Vfq3A==" spinCount="100000" sheet="1" deleteColumns="0" deleteRows="0"/>
  <mergeCells count="5">
    <mergeCell ref="A1:I1"/>
    <mergeCell ref="C8:H8"/>
    <mergeCell ref="C4:H4"/>
    <mergeCell ref="C6:H6"/>
    <mergeCell ref="A2:I2"/>
  </mergeCells>
  <phoneticPr fontId="14" type="noConversion"/>
  <pageMargins left="0.27" right="0.17" top="0.56999999999999995" bottom="0.23" header="0.3" footer="0.17"/>
  <pageSetup paperSize="9" scale="83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59A0281-0D23-49D2-894C-2C49168516FC}">
          <x14:formula1>
            <xm:f>Foglio3!$A$3:$A$4</xm:f>
          </x14:formula1>
          <xm:sqref>D11:D35</xm:sqref>
        </x14:dataValidation>
        <x14:dataValidation type="list" allowBlank="1" showInputMessage="1" showErrorMessage="1" xr:uid="{806A7E32-33BC-41AB-A0FB-8769E04336B7}">
          <x14:formula1>
            <xm:f>Foglio3!$C$3:$C$14</xm:f>
          </x14:formula1>
          <xm:sqref>F11:F35</xm:sqref>
        </x14:dataValidation>
        <x14:dataValidation type="list" allowBlank="1" showInputMessage="1" showErrorMessage="1" xr:uid="{A3107D64-CE3A-4189-9302-39656F8ADCF7}">
          <x14:formula1>
            <xm:f>Foglio3!$Q$3:$Q$4</xm:f>
          </x14:formula1>
          <xm:sqref>G11:G35</xm:sqref>
        </x14:dataValidation>
        <x14:dataValidation type="list" allowBlank="1" showInputMessage="1" showErrorMessage="1" xr:uid="{91CC1ED4-D5F6-488A-AAE8-828307FED108}">
          <x14:formula1>
            <xm:f>Foglio3!$R$3:$R$4</xm:f>
          </x14:formula1>
          <xm:sqref>H11:H35</xm:sqref>
        </x14:dataValidation>
        <x14:dataValidation type="list" allowBlank="1" showInputMessage="1" showErrorMessage="1" xr:uid="{890D9B29-CC45-4948-BDFC-8E16A4828613}">
          <x14:formula1>
            <xm:f>Foglio3!$G$3:$G$64</xm:f>
          </x14:formula1>
          <xm:sqref>E11:E35</xm:sqref>
        </x14:dataValidation>
        <x14:dataValidation type="list" allowBlank="1" showInputMessage="1" showErrorMessage="1" xr:uid="{95BEB932-1FCB-4791-803B-B1CA89E105DA}">
          <x14:formula1>
            <xm:f>Foglio3!B15:B16</xm:f>
          </x14:formula1>
          <xm:sqref>D36:D40 D44:D69 D42</xm:sqref>
        </x14:dataValidation>
        <x14:dataValidation type="list" allowBlank="1" showInputMessage="1" showErrorMessage="1" xr:uid="{12824F0A-C5B3-40AF-88C3-8A245D29C1A8}">
          <x14:formula1>
            <xm:f>Foglio3!B22:B23</xm:f>
          </x14:formula1>
          <xm:sqref>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topLeftCell="A9" workbookViewId="0">
      <selection activeCell="C21" sqref="C21"/>
    </sheetView>
  </sheetViews>
  <sheetFormatPr defaultRowHeight="20.25" x14ac:dyDescent="0.3"/>
  <cols>
    <col min="1" max="1" width="3.28515625" style="7" bestFit="1" customWidth="1"/>
    <col min="2" max="2" width="52.5703125" style="16" customWidth="1"/>
    <col min="3" max="3" width="27.7109375" style="7" customWidth="1"/>
    <col min="4" max="5" width="12.5703125" style="36" customWidth="1"/>
    <col min="6" max="6" width="15" style="36" customWidth="1"/>
    <col min="7" max="7" width="5.140625" style="27" hidden="1" customWidth="1"/>
    <col min="8" max="8" width="11.7109375" style="53" hidden="1" customWidth="1"/>
    <col min="9" max="9" width="5.42578125" style="7" customWidth="1"/>
    <col min="10" max="10" width="4.5703125" style="7" bestFit="1" customWidth="1"/>
    <col min="11" max="18" width="5.42578125" style="7" customWidth="1"/>
    <col min="19" max="19" width="4.7109375" style="8" bestFit="1" customWidth="1"/>
    <col min="20" max="20" width="5.42578125" style="7" customWidth="1"/>
    <col min="21" max="16384" width="9.140625" style="7"/>
  </cols>
  <sheetData>
    <row r="1" spans="1:23" ht="94.5" customHeight="1" x14ac:dyDescent="0.8">
      <c r="A1" s="84" t="s">
        <v>63</v>
      </c>
      <c r="B1" s="85"/>
      <c r="C1" s="85"/>
      <c r="D1" s="85"/>
      <c r="E1" s="85"/>
      <c r="F1" s="85"/>
      <c r="H1" s="57"/>
      <c r="S1" s="30">
        <v>16</v>
      </c>
    </row>
    <row r="2" spans="1:23" ht="20.25" customHeight="1" x14ac:dyDescent="0.3">
      <c r="A2" s="82" t="s">
        <v>53</v>
      </c>
      <c r="B2" s="82"/>
      <c r="C2" s="82"/>
      <c r="D2" s="82"/>
      <c r="E2" s="82"/>
      <c r="F2" s="82"/>
      <c r="G2" s="40"/>
      <c r="H2" s="58"/>
      <c r="I2" s="40"/>
      <c r="S2" s="7"/>
      <c r="W2" s="30"/>
    </row>
    <row r="3" spans="1:23" s="35" customFormat="1" ht="13.5" x14ac:dyDescent="0.3">
      <c r="A3" s="34"/>
      <c r="H3" s="54"/>
    </row>
    <row r="4" spans="1:23" x14ac:dyDescent="0.3">
      <c r="A4" s="9"/>
      <c r="B4" s="10" t="s">
        <v>32</v>
      </c>
      <c r="C4" s="81"/>
      <c r="D4" s="81"/>
      <c r="E4" s="81"/>
      <c r="F4" s="81"/>
      <c r="G4" s="39"/>
      <c r="H4" s="54"/>
      <c r="S4" s="7"/>
      <c r="W4" s="8"/>
    </row>
    <row r="5" spans="1:23" s="35" customFormat="1" ht="13.5" x14ac:dyDescent="0.3">
      <c r="A5" s="34"/>
      <c r="H5" s="54"/>
    </row>
    <row r="6" spans="1:23" x14ac:dyDescent="0.3">
      <c r="A6" s="9"/>
      <c r="B6" s="10" t="s">
        <v>43</v>
      </c>
      <c r="C6" s="81"/>
      <c r="D6" s="81"/>
      <c r="E6" s="81"/>
      <c r="F6" s="81"/>
      <c r="G6" s="39"/>
      <c r="H6" s="54"/>
      <c r="S6" s="7"/>
      <c r="W6" s="8"/>
    </row>
    <row r="7" spans="1:23" s="35" customFormat="1" ht="13.5" x14ac:dyDescent="0.3">
      <c r="A7" s="34"/>
      <c r="H7" s="54"/>
    </row>
    <row r="8" spans="1:23" x14ac:dyDescent="0.3">
      <c r="A8" s="9"/>
      <c r="B8" s="10" t="s">
        <v>52</v>
      </c>
      <c r="C8" s="81"/>
      <c r="D8" s="81"/>
      <c r="E8" s="81"/>
      <c r="F8" s="81"/>
      <c r="G8" s="39"/>
      <c r="H8" s="54"/>
      <c r="S8" s="7"/>
      <c r="W8" s="8"/>
    </row>
    <row r="9" spans="1:23" ht="21" thickBot="1" x14ac:dyDescent="0.35">
      <c r="A9" s="9"/>
      <c r="B9" s="7"/>
      <c r="D9" s="7"/>
      <c r="E9" s="7"/>
      <c r="F9" s="7"/>
      <c r="G9" s="7"/>
      <c r="H9" s="54"/>
      <c r="S9" s="7"/>
      <c r="W9" s="8"/>
    </row>
    <row r="10" spans="1:23" ht="33" x14ac:dyDescent="0.3">
      <c r="A10" s="86" t="s">
        <v>17</v>
      </c>
      <c r="B10" s="87"/>
      <c r="C10" s="44" t="s">
        <v>46</v>
      </c>
      <c r="D10" s="44" t="s">
        <v>3</v>
      </c>
      <c r="E10" s="44" t="s">
        <v>45</v>
      </c>
      <c r="F10" s="20" t="s">
        <v>47</v>
      </c>
      <c r="G10" s="28" t="s">
        <v>33</v>
      </c>
      <c r="H10" s="59" t="s">
        <v>55</v>
      </c>
    </row>
    <row r="11" spans="1:23" x14ac:dyDescent="0.3">
      <c r="A11" s="23">
        <v>1</v>
      </c>
      <c r="B11" s="25"/>
      <c r="C11" s="25"/>
      <c r="D11" s="37">
        <v>2020</v>
      </c>
      <c r="E11" s="37" t="s">
        <v>30</v>
      </c>
      <c r="F11" s="41" t="str">
        <f>IF(E11="SI",VLOOKUP(D11,Foglio3!L3:M64,2,FALSE),"")</f>
        <v>CHILDREN A</v>
      </c>
      <c r="G11" s="29" t="str">
        <f>IF(B11&lt;&gt;"",#REF!,"")</f>
        <v/>
      </c>
      <c r="H11" s="55">
        <f>IF(E11="si",20,0)</f>
        <v>20</v>
      </c>
    </row>
    <row r="12" spans="1:23" x14ac:dyDescent="0.3">
      <c r="A12" s="23">
        <f>1+A11</f>
        <v>2</v>
      </c>
      <c r="B12" s="25"/>
      <c r="C12" s="25"/>
      <c r="D12" s="37"/>
      <c r="E12" s="37" t="s">
        <v>30</v>
      </c>
      <c r="F12" s="41" t="e">
        <f>IF(E12="SI",VLOOKUP(D12,Foglio3!L4:M65,2,FALSE),"")</f>
        <v>#N/A</v>
      </c>
      <c r="G12" s="29" t="str">
        <f>IF(B12&lt;&gt;"",#REF!,"")</f>
        <v/>
      </c>
      <c r="H12" s="55">
        <f t="shared" ref="H12:H29" si="0">IF(I12="siSI",20,0)</f>
        <v>0</v>
      </c>
    </row>
    <row r="13" spans="1:23" x14ac:dyDescent="0.3">
      <c r="A13" s="23">
        <f t="shared" ref="A13:A29" si="1">1+A12</f>
        <v>3</v>
      </c>
      <c r="B13" s="25"/>
      <c r="C13" s="25"/>
      <c r="D13" s="37"/>
      <c r="E13" s="37" t="s">
        <v>30</v>
      </c>
      <c r="F13" s="41" t="e">
        <f>IF(E13="SI",VLOOKUP(D13,Foglio3!L5:M66,2,FALSE),"")</f>
        <v>#N/A</v>
      </c>
      <c r="G13" s="29" t="str">
        <f>IF(B13&lt;&gt;"",#REF!,"")</f>
        <v/>
      </c>
      <c r="H13" s="55">
        <f t="shared" si="0"/>
        <v>0</v>
      </c>
    </row>
    <row r="14" spans="1:23" x14ac:dyDescent="0.3">
      <c r="A14" s="23">
        <f t="shared" si="1"/>
        <v>4</v>
      </c>
      <c r="B14" s="25"/>
      <c r="C14" s="25"/>
      <c r="D14" s="37"/>
      <c r="E14" s="37" t="s">
        <v>30</v>
      </c>
      <c r="F14" s="41" t="e">
        <f>IF(E14="SI",VLOOKUP(D14,Foglio3!L6:M67,2,FALSE),"")</f>
        <v>#N/A</v>
      </c>
      <c r="G14" s="27" t="str">
        <f>IF(B14&lt;&gt;"",#REF!,"")</f>
        <v/>
      </c>
      <c r="H14" s="55">
        <f t="shared" si="0"/>
        <v>0</v>
      </c>
    </row>
    <row r="15" spans="1:23" x14ac:dyDescent="0.3">
      <c r="A15" s="23">
        <f t="shared" si="1"/>
        <v>5</v>
      </c>
      <c r="B15" s="25"/>
      <c r="C15" s="25"/>
      <c r="D15" s="37"/>
      <c r="E15" s="37" t="s">
        <v>30</v>
      </c>
      <c r="F15" s="41" t="e">
        <f>IF(E15="SI",VLOOKUP(D15,Foglio3!L7:M68,2,FALSE),"")</f>
        <v>#N/A</v>
      </c>
      <c r="G15" s="27" t="str">
        <f>IF(B15&lt;&gt;"",#REF!,"")</f>
        <v/>
      </c>
      <c r="H15" s="55">
        <f t="shared" si="0"/>
        <v>0</v>
      </c>
    </row>
    <row r="16" spans="1:23" x14ac:dyDescent="0.3">
      <c r="A16" s="23">
        <f t="shared" si="1"/>
        <v>6</v>
      </c>
      <c r="B16" s="25"/>
      <c r="C16" s="25"/>
      <c r="D16" s="37"/>
      <c r="E16" s="37" t="s">
        <v>30</v>
      </c>
      <c r="F16" s="41" t="e">
        <f>IF(E16="SI",VLOOKUP(D16,Foglio3!L8:M69,2,FALSE),"")</f>
        <v>#N/A</v>
      </c>
      <c r="G16" s="27" t="str">
        <f>IF(B16&lt;&gt;"",#REF!,"")</f>
        <v/>
      </c>
      <c r="H16" s="55">
        <f t="shared" si="0"/>
        <v>0</v>
      </c>
    </row>
    <row r="17" spans="1:19" x14ac:dyDescent="0.3">
      <c r="A17" s="23">
        <f t="shared" si="1"/>
        <v>7</v>
      </c>
      <c r="B17" s="25"/>
      <c r="C17" s="25"/>
      <c r="D17" s="37"/>
      <c r="E17" s="37" t="s">
        <v>30</v>
      </c>
      <c r="F17" s="41" t="e">
        <f>IF(E17="SI",VLOOKUP(D17,Foglio3!L9:M70,2,FALSE),"")</f>
        <v>#N/A</v>
      </c>
      <c r="G17" s="27" t="str">
        <f>IF(B17&lt;&gt;"",#REF!,"")</f>
        <v/>
      </c>
      <c r="H17" s="55">
        <f t="shared" si="0"/>
        <v>0</v>
      </c>
    </row>
    <row r="18" spans="1:19" x14ac:dyDescent="0.3">
      <c r="A18" s="23">
        <f t="shared" si="1"/>
        <v>8</v>
      </c>
      <c r="B18" s="25"/>
      <c r="C18" s="25"/>
      <c r="D18" s="37"/>
      <c r="E18" s="37" t="s">
        <v>30</v>
      </c>
      <c r="F18" s="41" t="e">
        <f>IF(E18="SI",VLOOKUP(D18,Foglio3!L10:M71,2,FALSE),"")</f>
        <v>#N/A</v>
      </c>
      <c r="G18" s="27" t="str">
        <f>IF(B18&lt;&gt;"",#REF!,"")</f>
        <v/>
      </c>
      <c r="H18" s="55">
        <f t="shared" si="0"/>
        <v>0</v>
      </c>
    </row>
    <row r="19" spans="1:19" x14ac:dyDescent="0.3">
      <c r="A19" s="23">
        <f t="shared" si="1"/>
        <v>9</v>
      </c>
      <c r="B19" s="25"/>
      <c r="C19" s="25"/>
      <c r="D19" s="37"/>
      <c r="E19" s="37" t="s">
        <v>30</v>
      </c>
      <c r="F19" s="41" t="e">
        <f>IF(E19="SI",VLOOKUP(D19,Foglio3!L11:M72,2,FALSE),"")</f>
        <v>#N/A</v>
      </c>
      <c r="G19" s="27" t="str">
        <f>IF(B19&lt;&gt;"",#REF!,"")</f>
        <v/>
      </c>
      <c r="H19" s="55">
        <f t="shared" si="0"/>
        <v>0</v>
      </c>
    </row>
    <row r="20" spans="1:19" x14ac:dyDescent="0.3">
      <c r="A20" s="23">
        <f t="shared" si="1"/>
        <v>10</v>
      </c>
      <c r="B20" s="25"/>
      <c r="C20" s="25"/>
      <c r="D20" s="37"/>
      <c r="E20" s="37" t="s">
        <v>30</v>
      </c>
      <c r="F20" s="41" t="e">
        <f>IF(E20="SI",VLOOKUP(D20,Foglio3!L12:M73,2,FALSE),"")</f>
        <v>#N/A</v>
      </c>
      <c r="G20" s="27" t="str">
        <f>IF(B20&lt;&gt;"",#REF!,"")</f>
        <v/>
      </c>
      <c r="H20" s="55">
        <f t="shared" si="0"/>
        <v>0</v>
      </c>
    </row>
    <row r="21" spans="1:19" x14ac:dyDescent="0.3">
      <c r="A21" s="23">
        <f t="shared" si="1"/>
        <v>11</v>
      </c>
      <c r="B21" s="25"/>
      <c r="C21" s="25"/>
      <c r="D21" s="37"/>
      <c r="E21" s="37" t="s">
        <v>30</v>
      </c>
      <c r="F21" s="41" t="e">
        <f>IF(E21="SI",VLOOKUP(D21,Foglio3!L13:M74,2,FALSE),"")</f>
        <v>#N/A</v>
      </c>
      <c r="G21" s="27" t="str">
        <f>IF(B21&lt;&gt;"",#REF!,"")</f>
        <v/>
      </c>
      <c r="H21" s="55">
        <f t="shared" si="0"/>
        <v>0</v>
      </c>
    </row>
    <row r="22" spans="1:19" x14ac:dyDescent="0.3">
      <c r="A22" s="23">
        <f t="shared" si="1"/>
        <v>12</v>
      </c>
      <c r="B22" s="25"/>
      <c r="C22" s="25"/>
      <c r="D22" s="37"/>
      <c r="E22" s="37" t="s">
        <v>30</v>
      </c>
      <c r="F22" s="41" t="e">
        <f>IF(E22="SI",VLOOKUP(D22,Foglio3!L14:M75,2,FALSE),"")</f>
        <v>#N/A</v>
      </c>
      <c r="G22" s="27" t="str">
        <f>IF(B22&lt;&gt;"",#REF!,"")</f>
        <v/>
      </c>
      <c r="H22" s="55">
        <f t="shared" si="0"/>
        <v>0</v>
      </c>
    </row>
    <row r="23" spans="1:19" x14ac:dyDescent="0.3">
      <c r="A23" s="23">
        <f t="shared" si="1"/>
        <v>13</v>
      </c>
      <c r="B23" s="25"/>
      <c r="C23" s="25"/>
      <c r="D23" s="37"/>
      <c r="E23" s="37" t="s">
        <v>30</v>
      </c>
      <c r="F23" s="41" t="e">
        <f>IF(E23="SI",VLOOKUP(D23,Foglio3!L15:M76,2,FALSE),"")</f>
        <v>#N/A</v>
      </c>
      <c r="G23" s="27" t="str">
        <f>IF(B23&lt;&gt;"",#REF!,"")</f>
        <v/>
      </c>
      <c r="H23" s="55">
        <f t="shared" si="0"/>
        <v>0</v>
      </c>
    </row>
    <row r="24" spans="1:19" x14ac:dyDescent="0.3">
      <c r="A24" s="23">
        <f t="shared" si="1"/>
        <v>14</v>
      </c>
      <c r="B24" s="25"/>
      <c r="C24" s="25"/>
      <c r="D24" s="37"/>
      <c r="E24" s="37" t="s">
        <v>30</v>
      </c>
      <c r="F24" s="41" t="e">
        <f>IF(E24="SI",VLOOKUP(D24,Foglio3!L16:M77,2,FALSE),"")</f>
        <v>#N/A</v>
      </c>
      <c r="G24" s="27" t="str">
        <f>IF(B24&lt;&gt;"",#REF!,"")</f>
        <v/>
      </c>
      <c r="H24" s="55">
        <f t="shared" si="0"/>
        <v>0</v>
      </c>
    </row>
    <row r="25" spans="1:19" x14ac:dyDescent="0.3">
      <c r="A25" s="23">
        <f t="shared" si="1"/>
        <v>15</v>
      </c>
      <c r="B25" s="25"/>
      <c r="C25" s="25"/>
      <c r="D25" s="37"/>
      <c r="E25" s="37" t="s">
        <v>30</v>
      </c>
      <c r="F25" s="41" t="e">
        <f>IF(E25="SI",VLOOKUP(D25,Foglio3!L17:M78,2,FALSE),"")</f>
        <v>#N/A</v>
      </c>
      <c r="G25" s="27" t="str">
        <f>IF(B25&lt;&gt;"",#REF!,"")</f>
        <v/>
      </c>
      <c r="H25" s="55">
        <f t="shared" si="0"/>
        <v>0</v>
      </c>
    </row>
    <row r="26" spans="1:19" x14ac:dyDescent="0.3">
      <c r="A26" s="23">
        <f t="shared" si="1"/>
        <v>16</v>
      </c>
      <c r="B26" s="25"/>
      <c r="C26" s="25"/>
      <c r="D26" s="37"/>
      <c r="E26" s="37" t="s">
        <v>30</v>
      </c>
      <c r="F26" s="41" t="e">
        <f>IF(E26="SI",VLOOKUP(D26,Foglio3!L18:M79,2,FALSE),"")</f>
        <v>#N/A</v>
      </c>
      <c r="G26" s="27" t="str">
        <f>IF(B26&lt;&gt;"",#REF!,"")</f>
        <v/>
      </c>
      <c r="H26" s="55">
        <f t="shared" si="0"/>
        <v>0</v>
      </c>
    </row>
    <row r="27" spans="1:19" x14ac:dyDescent="0.3">
      <c r="A27" s="23">
        <f t="shared" si="1"/>
        <v>17</v>
      </c>
      <c r="B27" s="25"/>
      <c r="C27" s="25"/>
      <c r="D27" s="37"/>
      <c r="E27" s="37" t="s">
        <v>30</v>
      </c>
      <c r="F27" s="41" t="e">
        <f>IF(E27="SI",VLOOKUP(D27,Foglio3!L19:M80,2,FALSE),"")</f>
        <v>#N/A</v>
      </c>
      <c r="G27" s="27" t="str">
        <f>IF(B27&lt;&gt;"",#REF!,"")</f>
        <v/>
      </c>
      <c r="H27" s="55">
        <f t="shared" si="0"/>
        <v>0</v>
      </c>
    </row>
    <row r="28" spans="1:19" x14ac:dyDescent="0.3">
      <c r="A28" s="23">
        <f t="shared" si="1"/>
        <v>18</v>
      </c>
      <c r="B28" s="25"/>
      <c r="C28" s="25"/>
      <c r="D28" s="37"/>
      <c r="E28" s="37" t="s">
        <v>30</v>
      </c>
      <c r="F28" s="41" t="e">
        <f>IF(E28="SI",VLOOKUP(D28,Foglio3!L20:M81,2,FALSE),"")</f>
        <v>#N/A</v>
      </c>
      <c r="G28" s="27" t="str">
        <f>IF(B28&lt;&gt;"",#REF!,"")</f>
        <v/>
      </c>
      <c r="H28" s="55">
        <f t="shared" si="0"/>
        <v>0</v>
      </c>
    </row>
    <row r="29" spans="1:19" ht="21" thickBot="1" x14ac:dyDescent="0.35">
      <c r="A29" s="24">
        <f t="shared" si="1"/>
        <v>19</v>
      </c>
      <c r="B29" s="26"/>
      <c r="C29" s="26"/>
      <c r="D29" s="38"/>
      <c r="E29" s="38" t="s">
        <v>30</v>
      </c>
      <c r="F29" s="52" t="e">
        <f>IF(E29="SI",VLOOKUP(D29,Foglio3!L21:M82,2,FALSE),"")</f>
        <v>#N/A</v>
      </c>
      <c r="G29" s="27" t="str">
        <f>IF(B29&lt;&gt;"",#REF!,"")</f>
        <v/>
      </c>
      <c r="H29" s="55">
        <f t="shared" si="0"/>
        <v>0</v>
      </c>
    </row>
    <row r="30" spans="1:19" x14ac:dyDescent="0.3">
      <c r="F30" s="56"/>
      <c r="G30" s="27" t="str">
        <f>IF(B30&lt;&gt;"",#REF!,"")</f>
        <v/>
      </c>
      <c r="H30" s="78">
        <f>SUM(H11:H29)</f>
        <v>20</v>
      </c>
    </row>
    <row r="31" spans="1:19" ht="16.5" x14ac:dyDescent="0.3">
      <c r="A31" s="72" t="s">
        <v>56</v>
      </c>
      <c r="B31" s="69"/>
      <c r="C31" s="69"/>
      <c r="D31" s="69"/>
      <c r="E31" s="69"/>
      <c r="F31" s="69"/>
      <c r="G31" s="69"/>
      <c r="H31" s="69"/>
      <c r="L31" s="69"/>
      <c r="M31" s="69"/>
      <c r="N31" s="69"/>
      <c r="O31" s="69"/>
      <c r="P31" s="69"/>
      <c r="Q31" s="69"/>
      <c r="R31" s="69"/>
      <c r="S31" s="69"/>
    </row>
    <row r="32" spans="1:19" ht="16.5" x14ac:dyDescent="0.3">
      <c r="A32" s="69"/>
      <c r="B32" s="69"/>
      <c r="C32" s="69"/>
      <c r="D32" s="69"/>
      <c r="E32" s="69"/>
      <c r="F32" s="69"/>
      <c r="G32" s="69"/>
      <c r="H32" s="69"/>
      <c r="L32" s="69"/>
      <c r="M32" s="69"/>
      <c r="N32" s="69"/>
      <c r="O32" s="69"/>
      <c r="P32" s="69"/>
      <c r="Q32" s="69"/>
      <c r="R32" s="69"/>
      <c r="S32" s="69"/>
    </row>
    <row r="33" spans="1:19" ht="16.5" x14ac:dyDescent="0.3">
      <c r="A33" s="69"/>
      <c r="B33" s="72" t="s">
        <v>58</v>
      </c>
      <c r="C33" s="72"/>
      <c r="D33" s="72" t="s">
        <v>57</v>
      </c>
      <c r="E33" s="69"/>
      <c r="F33" s="69"/>
      <c r="G33" s="69"/>
      <c r="H33" s="69"/>
      <c r="L33" s="69"/>
      <c r="M33" s="69"/>
      <c r="N33" s="69"/>
      <c r="O33" s="69"/>
      <c r="P33" s="69"/>
      <c r="Q33" s="69"/>
      <c r="R33" s="69"/>
      <c r="S33" s="69"/>
    </row>
    <row r="34" spans="1:19" ht="16.5" x14ac:dyDescent="0.3">
      <c r="B34" s="7"/>
      <c r="C34" s="69"/>
      <c r="D34" s="69"/>
      <c r="E34" s="69"/>
      <c r="F34" s="69"/>
      <c r="G34" s="69"/>
      <c r="H34" s="69"/>
      <c r="L34" s="69"/>
      <c r="M34" s="69"/>
      <c r="N34" s="69"/>
      <c r="O34" s="69"/>
      <c r="P34" s="69"/>
      <c r="Q34" s="69"/>
      <c r="R34" s="69"/>
      <c r="S34" s="69"/>
    </row>
    <row r="35" spans="1:19" ht="16.5" x14ac:dyDescent="0.3">
      <c r="A35" s="77"/>
      <c r="B35" s="72" t="s">
        <v>59</v>
      </c>
      <c r="C35" s="69"/>
      <c r="D35" s="69"/>
      <c r="E35" s="69"/>
      <c r="F35" s="69"/>
      <c r="G35" s="69"/>
      <c r="H35" s="69"/>
      <c r="L35" s="69"/>
      <c r="M35" s="69"/>
      <c r="N35" s="69"/>
      <c r="O35" s="69"/>
      <c r="P35" s="69"/>
      <c r="Q35" s="69"/>
      <c r="R35" s="69"/>
      <c r="S35" s="69"/>
    </row>
  </sheetData>
  <sheetProtection algorithmName="SHA-512" hashValue="L8mAqZ711VbbgrMO2a1/ts1hAoT3Xsr/pbMwG4LWvBu8T+i6kHTT8rQPLogOuLEls01HP3PVM9S7A6GN0p6lpQ==" saltValue="04Z4egJvGmlY74aEIHid4Q==" spinCount="100000" sheet="1" deleteColumns="0" deleteRows="0"/>
  <mergeCells count="6">
    <mergeCell ref="A1:F1"/>
    <mergeCell ref="A10:B10"/>
    <mergeCell ref="C8:F8"/>
    <mergeCell ref="C6:F6"/>
    <mergeCell ref="C4:F4"/>
    <mergeCell ref="A2:F2"/>
  </mergeCells>
  <pageMargins left="0.7" right="0.7" top="0.36" bottom="0.34" header="0.3" footer="0.3"/>
  <pageSetup paperSize="9" scale="74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Foglio3!$Q$3:$Q$4</xm:f>
          </x14:formula1>
          <xm:sqref>E11:E29</xm:sqref>
        </x14:dataValidation>
        <x14:dataValidation type="list" allowBlank="1" showInputMessage="1" showErrorMessage="1" xr:uid="{00000000-0002-0000-0100-000002000000}">
          <x14:formula1>
            <xm:f>Foglio3!$L$3:$L$64</xm:f>
          </x14:formula1>
          <xm:sqref>D11:D29</xm:sqref>
        </x14:dataValidation>
        <x14:dataValidation type="list" allowBlank="1" showInputMessage="1" showErrorMessage="1" xr:uid="{BB392993-C362-43F9-B8FC-96E36FF804F1}">
          <x14:formula1>
            <xm:f>Foglio3!B16:B17</xm:f>
          </x14:formula1>
          <xm:sqref>D35</xm:sqref>
        </x14:dataValidation>
        <x14:dataValidation type="list" allowBlank="1" showInputMessage="1" showErrorMessage="1" xr:uid="{E2F74C24-21FB-446C-A408-91AE5577770C}">
          <x14:formula1>
            <xm:f>Foglio3!B10:B11</xm:f>
          </x14:formula1>
          <xm:sqref>D31:D34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5"/>
  <sheetViews>
    <sheetView topLeftCell="A38" zoomScale="60" zoomScaleNormal="60" workbookViewId="0">
      <selection activeCell="S10" sqref="S10"/>
    </sheetView>
  </sheetViews>
  <sheetFormatPr defaultRowHeight="18.75" x14ac:dyDescent="0.3"/>
  <cols>
    <col min="1" max="1" width="8" style="1" bestFit="1" customWidth="1"/>
    <col min="2" max="2" width="9.140625" style="1"/>
    <col min="3" max="3" width="17.5703125" style="1" bestFit="1" customWidth="1"/>
    <col min="4" max="4" width="7.7109375" style="1" bestFit="1" customWidth="1"/>
    <col min="5" max="6" width="9.140625" style="1"/>
    <col min="7" max="7" width="7" style="2" bestFit="1" customWidth="1"/>
    <col min="8" max="8" width="15.7109375" style="2" bestFit="1" customWidth="1"/>
    <col min="9" max="9" width="6" style="2" bestFit="1" customWidth="1"/>
    <col min="10" max="10" width="14.5703125" style="1" bestFit="1" customWidth="1"/>
    <col min="11" max="11" width="9.140625" style="1"/>
    <col min="12" max="12" width="10.85546875" style="1" customWidth="1"/>
    <col min="13" max="13" width="15.7109375" style="1" bestFit="1" customWidth="1"/>
    <col min="14" max="14" width="6" style="1" bestFit="1" customWidth="1"/>
    <col min="15" max="15" width="14.5703125" style="1" bestFit="1" customWidth="1"/>
    <col min="16" max="16" width="9.140625" style="1"/>
    <col min="17" max="17" width="7.140625" style="1" bestFit="1" customWidth="1"/>
    <col min="18" max="18" width="10.140625" style="1" bestFit="1" customWidth="1"/>
    <col min="19" max="19" width="28.42578125" customWidth="1"/>
    <col min="20" max="20" width="7" style="2" bestFit="1" customWidth="1"/>
    <col min="21" max="21" width="15.7109375" style="2" bestFit="1" customWidth="1"/>
    <col min="22" max="22" width="6" style="2" bestFit="1" customWidth="1"/>
    <col min="23" max="23" width="14.5703125" style="2" bestFit="1" customWidth="1"/>
    <col min="25" max="25" width="30.28515625" bestFit="1" customWidth="1"/>
  </cols>
  <sheetData>
    <row r="1" spans="1:28" x14ac:dyDescent="0.3">
      <c r="G1" s="88" t="s">
        <v>60</v>
      </c>
      <c r="H1" s="88"/>
      <c r="I1" s="88"/>
      <c r="J1" s="88"/>
      <c r="L1" s="88" t="s">
        <v>61</v>
      </c>
      <c r="M1" s="88"/>
      <c r="N1" s="88"/>
      <c r="O1" s="88"/>
      <c r="T1" s="88"/>
      <c r="U1" s="88"/>
      <c r="V1" s="88"/>
      <c r="W1" s="88"/>
    </row>
    <row r="2" spans="1:28" ht="37.5" x14ac:dyDescent="0.3">
      <c r="A2" s="3" t="s">
        <v>2</v>
      </c>
      <c r="C2" s="3" t="s">
        <v>4</v>
      </c>
      <c r="D2" s="3" t="s">
        <v>37</v>
      </c>
      <c r="G2" s="2" t="s">
        <v>7</v>
      </c>
      <c r="H2" s="2" t="s">
        <v>8</v>
      </c>
      <c r="I2" s="2" t="s">
        <v>9</v>
      </c>
      <c r="J2" s="1" t="s">
        <v>38</v>
      </c>
      <c r="L2" s="2" t="s">
        <v>7</v>
      </c>
      <c r="M2" s="2" t="s">
        <v>8</v>
      </c>
      <c r="N2" s="2" t="s">
        <v>9</v>
      </c>
      <c r="O2" s="1" t="s">
        <v>38</v>
      </c>
      <c r="Q2" s="4" t="s">
        <v>6</v>
      </c>
      <c r="R2" s="5" t="s">
        <v>40</v>
      </c>
      <c r="Y2" s="17"/>
      <c r="Z2" s="18"/>
      <c r="AA2" s="7"/>
      <c r="AB2" s="7"/>
    </row>
    <row r="3" spans="1:28" x14ac:dyDescent="0.3">
      <c r="A3" s="1" t="s">
        <v>16</v>
      </c>
      <c r="C3" s="1" t="s">
        <v>18</v>
      </c>
      <c r="D3" s="1" t="s">
        <v>34</v>
      </c>
      <c r="G3" s="31">
        <v>2020</v>
      </c>
      <c r="H3" s="31" t="s">
        <v>10</v>
      </c>
      <c r="I3" s="32">
        <f>2024-G3</f>
        <v>4</v>
      </c>
      <c r="J3" s="33">
        <v>1</v>
      </c>
      <c r="K3" s="33"/>
      <c r="L3" s="31">
        <v>2020</v>
      </c>
      <c r="M3" s="31" t="s">
        <v>10</v>
      </c>
      <c r="N3" s="32">
        <f>2024-L3</f>
        <v>4</v>
      </c>
      <c r="O3" s="33">
        <v>1</v>
      </c>
      <c r="Q3" s="1" t="s">
        <v>30</v>
      </c>
      <c r="R3" s="1" t="s">
        <v>30</v>
      </c>
      <c r="T3" s="6"/>
      <c r="U3" s="6"/>
      <c r="Y3" s="17"/>
      <c r="Z3" s="18"/>
      <c r="AA3" s="7"/>
      <c r="AB3" s="7"/>
    </row>
    <row r="4" spans="1:28" x14ac:dyDescent="0.3">
      <c r="A4" s="1" t="s">
        <v>15</v>
      </c>
      <c r="C4" s="1" t="s">
        <v>19</v>
      </c>
      <c r="D4" s="1" t="s">
        <v>34</v>
      </c>
      <c r="G4" s="32">
        <v>2019</v>
      </c>
      <c r="H4" s="31" t="s">
        <v>10</v>
      </c>
      <c r="I4" s="32">
        <f t="shared" ref="I4:I20" si="0">2024-G4</f>
        <v>5</v>
      </c>
      <c r="J4" s="33">
        <v>1</v>
      </c>
      <c r="K4" s="33"/>
      <c r="L4" s="32">
        <v>2019</v>
      </c>
      <c r="M4" s="31" t="s">
        <v>10</v>
      </c>
      <c r="N4" s="32">
        <f t="shared" ref="N4:N34" si="1">2024-L4</f>
        <v>5</v>
      </c>
      <c r="O4" s="33">
        <v>1</v>
      </c>
      <c r="Q4" s="1" t="s">
        <v>31</v>
      </c>
      <c r="R4" s="1" t="s">
        <v>31</v>
      </c>
      <c r="U4" s="6"/>
      <c r="Y4" s="17"/>
      <c r="Z4" s="18"/>
      <c r="AA4" s="7"/>
      <c r="AB4" s="7"/>
    </row>
    <row r="5" spans="1:28" x14ac:dyDescent="0.3">
      <c r="C5" s="1" t="s">
        <v>20</v>
      </c>
      <c r="D5" s="1" t="s">
        <v>34</v>
      </c>
      <c r="G5" s="32">
        <v>2018</v>
      </c>
      <c r="H5" s="31" t="s">
        <v>10</v>
      </c>
      <c r="I5" s="32">
        <f t="shared" si="0"/>
        <v>6</v>
      </c>
      <c r="J5" s="33">
        <v>1</v>
      </c>
      <c r="K5" s="33"/>
      <c r="L5" s="32">
        <v>2018</v>
      </c>
      <c r="M5" s="31" t="s">
        <v>10</v>
      </c>
      <c r="N5" s="32">
        <f t="shared" si="1"/>
        <v>6</v>
      </c>
      <c r="O5" s="33">
        <v>1</v>
      </c>
      <c r="U5" s="6"/>
      <c r="Y5" s="17"/>
      <c r="Z5" s="18"/>
      <c r="AA5" s="7"/>
      <c r="AB5" s="7"/>
    </row>
    <row r="6" spans="1:28" x14ac:dyDescent="0.3">
      <c r="C6" s="1" t="s">
        <v>25</v>
      </c>
      <c r="D6" s="1" t="s">
        <v>34</v>
      </c>
      <c r="G6" s="32">
        <v>2017</v>
      </c>
      <c r="H6" s="31" t="s">
        <v>10</v>
      </c>
      <c r="I6" s="32">
        <f t="shared" si="0"/>
        <v>7</v>
      </c>
      <c r="J6" s="33">
        <v>1</v>
      </c>
      <c r="K6" s="33"/>
      <c r="L6" s="32">
        <v>2017</v>
      </c>
      <c r="M6" s="31" t="s">
        <v>10</v>
      </c>
      <c r="N6" s="32">
        <f t="shared" si="1"/>
        <v>7</v>
      </c>
      <c r="O6" s="33">
        <v>1</v>
      </c>
      <c r="U6" s="6"/>
      <c r="Y6" s="17"/>
      <c r="Z6" s="18"/>
      <c r="AA6" s="7"/>
      <c r="AB6" s="7"/>
    </row>
    <row r="7" spans="1:28" x14ac:dyDescent="0.3">
      <c r="C7" s="1" t="s">
        <v>27</v>
      </c>
      <c r="D7" s="1" t="s">
        <v>34</v>
      </c>
      <c r="G7" s="31">
        <v>2016</v>
      </c>
      <c r="H7" s="31" t="s">
        <v>10</v>
      </c>
      <c r="I7" s="32">
        <f t="shared" si="0"/>
        <v>8</v>
      </c>
      <c r="J7" s="33">
        <v>1</v>
      </c>
      <c r="K7" s="33"/>
      <c r="L7" s="31">
        <v>2016</v>
      </c>
      <c r="M7" s="31" t="s">
        <v>10</v>
      </c>
      <c r="N7" s="32">
        <f t="shared" si="1"/>
        <v>8</v>
      </c>
      <c r="O7" s="33">
        <v>1</v>
      </c>
      <c r="T7" s="6"/>
      <c r="U7" s="6"/>
    </row>
    <row r="8" spans="1:28" x14ac:dyDescent="0.3">
      <c r="C8" s="1" t="s">
        <v>26</v>
      </c>
      <c r="D8" s="1" t="s">
        <v>35</v>
      </c>
      <c r="G8" s="32">
        <v>2015</v>
      </c>
      <c r="H8" s="31" t="s">
        <v>11</v>
      </c>
      <c r="I8" s="32">
        <f t="shared" si="0"/>
        <v>9</v>
      </c>
      <c r="J8" s="33">
        <v>2</v>
      </c>
      <c r="K8" s="33"/>
      <c r="L8" s="32">
        <v>2015</v>
      </c>
      <c r="M8" s="31" t="s">
        <v>10</v>
      </c>
      <c r="N8" s="32">
        <f t="shared" si="1"/>
        <v>9</v>
      </c>
      <c r="O8" s="33">
        <v>1</v>
      </c>
      <c r="U8" s="6"/>
    </row>
    <row r="9" spans="1:28" x14ac:dyDescent="0.3">
      <c r="C9" s="1" t="s">
        <v>24</v>
      </c>
      <c r="D9" s="1" t="s">
        <v>35</v>
      </c>
      <c r="G9" s="32">
        <v>2014</v>
      </c>
      <c r="H9" s="31" t="s">
        <v>11</v>
      </c>
      <c r="I9" s="32">
        <f t="shared" si="0"/>
        <v>10</v>
      </c>
      <c r="J9" s="33">
        <v>2</v>
      </c>
      <c r="K9" s="33"/>
      <c r="L9" s="32">
        <v>2014</v>
      </c>
      <c r="M9" s="31" t="s">
        <v>10</v>
      </c>
      <c r="N9" s="32">
        <f t="shared" si="1"/>
        <v>10</v>
      </c>
      <c r="O9" s="33">
        <v>1</v>
      </c>
      <c r="U9" s="6"/>
    </row>
    <row r="10" spans="1:28" x14ac:dyDescent="0.3">
      <c r="C10" s="1" t="s">
        <v>29</v>
      </c>
      <c r="D10" s="1" t="s">
        <v>35</v>
      </c>
      <c r="G10" s="32">
        <v>2013</v>
      </c>
      <c r="H10" s="31" t="s">
        <v>12</v>
      </c>
      <c r="I10" s="32">
        <f t="shared" si="0"/>
        <v>11</v>
      </c>
      <c r="J10" s="33">
        <v>3</v>
      </c>
      <c r="K10" s="33"/>
      <c r="L10" s="32">
        <v>2013</v>
      </c>
      <c r="M10" s="31" t="s">
        <v>11</v>
      </c>
      <c r="N10" s="32">
        <f t="shared" si="1"/>
        <v>11</v>
      </c>
      <c r="O10" s="33">
        <v>2</v>
      </c>
      <c r="U10" s="6"/>
    </row>
    <row r="11" spans="1:28" x14ac:dyDescent="0.3">
      <c r="C11" s="1" t="s">
        <v>28</v>
      </c>
      <c r="D11" s="1" t="s">
        <v>35</v>
      </c>
      <c r="G11" s="32">
        <v>2012</v>
      </c>
      <c r="H11" s="31" t="s">
        <v>12</v>
      </c>
      <c r="I11" s="32">
        <f t="shared" si="0"/>
        <v>12</v>
      </c>
      <c r="J11" s="33">
        <v>3</v>
      </c>
      <c r="K11" s="33"/>
      <c r="L11" s="32">
        <v>2012</v>
      </c>
      <c r="M11" s="31" t="s">
        <v>11</v>
      </c>
      <c r="N11" s="32">
        <f t="shared" si="1"/>
        <v>12</v>
      </c>
      <c r="O11" s="33">
        <v>2</v>
      </c>
      <c r="U11" s="6"/>
    </row>
    <row r="12" spans="1:28" x14ac:dyDescent="0.3">
      <c r="C12" s="1" t="s">
        <v>21</v>
      </c>
      <c r="D12" s="1" t="s">
        <v>35</v>
      </c>
      <c r="G12" s="32">
        <v>2011</v>
      </c>
      <c r="H12" s="31" t="s">
        <v>13</v>
      </c>
      <c r="I12" s="32">
        <f t="shared" si="0"/>
        <v>13</v>
      </c>
      <c r="J12" s="33">
        <v>4</v>
      </c>
      <c r="K12" s="33"/>
      <c r="L12" s="32">
        <v>2011</v>
      </c>
      <c r="M12" s="31" t="s">
        <v>13</v>
      </c>
      <c r="N12" s="32">
        <f t="shared" si="1"/>
        <v>13</v>
      </c>
      <c r="O12" s="1">
        <v>3</v>
      </c>
      <c r="U12" s="6"/>
    </row>
    <row r="13" spans="1:28" x14ac:dyDescent="0.3">
      <c r="C13" s="1" t="s">
        <v>22</v>
      </c>
      <c r="D13" s="1" t="s">
        <v>36</v>
      </c>
      <c r="G13" s="32">
        <v>2010</v>
      </c>
      <c r="H13" s="31" t="s">
        <v>13</v>
      </c>
      <c r="I13" s="32">
        <f t="shared" si="0"/>
        <v>14</v>
      </c>
      <c r="J13" s="33">
        <v>4</v>
      </c>
      <c r="K13" s="33"/>
      <c r="L13" s="32">
        <v>2010</v>
      </c>
      <c r="M13" s="31" t="s">
        <v>13</v>
      </c>
      <c r="N13" s="32">
        <f t="shared" si="1"/>
        <v>14</v>
      </c>
      <c r="O13" s="1">
        <v>3</v>
      </c>
      <c r="U13" s="6"/>
    </row>
    <row r="14" spans="1:28" x14ac:dyDescent="0.3">
      <c r="C14" s="1" t="s">
        <v>23</v>
      </c>
      <c r="D14" s="1" t="s">
        <v>36</v>
      </c>
      <c r="G14" s="2">
        <v>2009</v>
      </c>
      <c r="H14" s="6" t="s">
        <v>49</v>
      </c>
      <c r="I14" s="2">
        <f t="shared" si="0"/>
        <v>15</v>
      </c>
      <c r="J14" s="1">
        <v>5</v>
      </c>
      <c r="L14" s="2">
        <v>2009</v>
      </c>
      <c r="M14" s="31" t="s">
        <v>13</v>
      </c>
      <c r="N14" s="2">
        <f t="shared" si="1"/>
        <v>15</v>
      </c>
      <c r="O14" s="1">
        <v>3</v>
      </c>
      <c r="U14" s="6"/>
    </row>
    <row r="15" spans="1:28" x14ac:dyDescent="0.3">
      <c r="G15" s="2">
        <v>2008</v>
      </c>
      <c r="H15" s="6" t="s">
        <v>49</v>
      </c>
      <c r="I15" s="2">
        <f t="shared" si="0"/>
        <v>16</v>
      </c>
      <c r="J15" s="1">
        <v>5</v>
      </c>
      <c r="L15" s="2">
        <v>2008</v>
      </c>
      <c r="M15" s="6" t="s">
        <v>14</v>
      </c>
      <c r="N15" s="2">
        <f t="shared" si="1"/>
        <v>16</v>
      </c>
      <c r="O15" s="1">
        <v>4</v>
      </c>
      <c r="U15" s="6"/>
    </row>
    <row r="16" spans="1:28" x14ac:dyDescent="0.3">
      <c r="G16" s="2">
        <v>2007</v>
      </c>
      <c r="H16" s="6" t="s">
        <v>50</v>
      </c>
      <c r="I16" s="2">
        <f t="shared" si="0"/>
        <v>17</v>
      </c>
      <c r="J16" s="1">
        <v>5</v>
      </c>
      <c r="L16" s="2">
        <v>2007</v>
      </c>
      <c r="M16" s="6" t="s">
        <v>14</v>
      </c>
      <c r="N16" s="2">
        <f t="shared" si="1"/>
        <v>17</v>
      </c>
      <c r="O16" s="1">
        <v>4</v>
      </c>
      <c r="U16" s="6"/>
    </row>
    <row r="17" spans="7:21" x14ac:dyDescent="0.3">
      <c r="G17" s="2">
        <v>2006</v>
      </c>
      <c r="H17" s="6" t="s">
        <v>50</v>
      </c>
      <c r="I17" s="2">
        <f t="shared" si="0"/>
        <v>18</v>
      </c>
      <c r="J17" s="1">
        <v>6</v>
      </c>
      <c r="L17" s="2">
        <v>2006</v>
      </c>
      <c r="M17" s="6" t="s">
        <v>14</v>
      </c>
      <c r="N17" s="2">
        <f t="shared" si="1"/>
        <v>18</v>
      </c>
      <c r="O17" s="1">
        <v>4</v>
      </c>
      <c r="U17" s="6"/>
    </row>
    <row r="18" spans="7:21" x14ac:dyDescent="0.3">
      <c r="G18" s="2">
        <v>2005</v>
      </c>
      <c r="H18" s="6" t="s">
        <v>51</v>
      </c>
      <c r="I18" s="2">
        <f t="shared" si="0"/>
        <v>19</v>
      </c>
      <c r="J18" s="1">
        <v>6</v>
      </c>
      <c r="L18" s="2">
        <v>2005</v>
      </c>
      <c r="M18" s="6" t="s">
        <v>51</v>
      </c>
      <c r="N18" s="2">
        <f t="shared" si="1"/>
        <v>19</v>
      </c>
      <c r="O18" s="1">
        <v>5</v>
      </c>
      <c r="U18" s="6"/>
    </row>
    <row r="19" spans="7:21" x14ac:dyDescent="0.3">
      <c r="G19" s="2">
        <v>2004</v>
      </c>
      <c r="H19" s="6" t="s">
        <v>51</v>
      </c>
      <c r="I19" s="2">
        <f t="shared" si="0"/>
        <v>20</v>
      </c>
      <c r="J19" s="1">
        <v>6</v>
      </c>
      <c r="L19" s="2">
        <v>2004</v>
      </c>
      <c r="M19" s="6" t="s">
        <v>51</v>
      </c>
      <c r="N19" s="2">
        <f t="shared" si="1"/>
        <v>20</v>
      </c>
      <c r="O19" s="1">
        <v>5</v>
      </c>
      <c r="U19" s="6"/>
    </row>
    <row r="20" spans="7:21" x14ac:dyDescent="0.3">
      <c r="G20" s="2">
        <v>2003</v>
      </c>
      <c r="H20" s="6" t="s">
        <v>51</v>
      </c>
      <c r="I20" s="2">
        <f t="shared" si="0"/>
        <v>21</v>
      </c>
      <c r="J20" s="1">
        <v>7</v>
      </c>
      <c r="L20" s="2">
        <v>2003</v>
      </c>
      <c r="M20" s="6" t="s">
        <v>51</v>
      </c>
      <c r="N20" s="2">
        <f t="shared" si="1"/>
        <v>21</v>
      </c>
      <c r="O20" s="1">
        <v>5</v>
      </c>
    </row>
    <row r="21" spans="7:21" x14ac:dyDescent="0.3">
      <c r="G21" s="2">
        <v>2002</v>
      </c>
      <c r="H21" s="6" t="s">
        <v>51</v>
      </c>
      <c r="I21" s="2">
        <f t="shared" ref="I21:I34" si="2">2024-G21</f>
        <v>22</v>
      </c>
      <c r="J21" s="1">
        <v>7</v>
      </c>
      <c r="L21" s="2">
        <v>2002</v>
      </c>
      <c r="M21" s="6" t="s">
        <v>51</v>
      </c>
      <c r="N21" s="2">
        <f t="shared" si="1"/>
        <v>22</v>
      </c>
      <c r="O21" s="1">
        <v>5</v>
      </c>
    </row>
    <row r="22" spans="7:21" x14ac:dyDescent="0.3">
      <c r="G22" s="2">
        <v>2001</v>
      </c>
      <c r="H22" s="6" t="s">
        <v>51</v>
      </c>
      <c r="I22" s="2">
        <f t="shared" si="2"/>
        <v>23</v>
      </c>
      <c r="J22" s="1">
        <v>7</v>
      </c>
      <c r="L22" s="2">
        <v>2001</v>
      </c>
      <c r="M22" s="6" t="s">
        <v>51</v>
      </c>
      <c r="N22" s="2">
        <f t="shared" si="1"/>
        <v>23</v>
      </c>
      <c r="O22" s="1">
        <v>5</v>
      </c>
    </row>
    <row r="23" spans="7:21" x14ac:dyDescent="0.3">
      <c r="G23" s="2">
        <v>2000</v>
      </c>
      <c r="H23" s="6" t="s">
        <v>51</v>
      </c>
      <c r="I23" s="2">
        <f t="shared" si="2"/>
        <v>24</v>
      </c>
      <c r="J23" s="1">
        <v>7</v>
      </c>
      <c r="L23" s="2">
        <v>2000</v>
      </c>
      <c r="M23" s="6" t="s">
        <v>51</v>
      </c>
      <c r="N23" s="2">
        <f t="shared" si="1"/>
        <v>24</v>
      </c>
      <c r="O23" s="1">
        <v>5</v>
      </c>
    </row>
    <row r="24" spans="7:21" x14ac:dyDescent="0.3">
      <c r="G24" s="2">
        <v>1999</v>
      </c>
      <c r="H24" s="6" t="s">
        <v>51</v>
      </c>
      <c r="I24" s="2">
        <f t="shared" si="2"/>
        <v>25</v>
      </c>
      <c r="J24" s="1">
        <v>7</v>
      </c>
      <c r="L24" s="2">
        <v>1999</v>
      </c>
      <c r="M24" s="6" t="s">
        <v>51</v>
      </c>
      <c r="N24" s="2">
        <f t="shared" si="1"/>
        <v>25</v>
      </c>
      <c r="O24" s="1">
        <v>5</v>
      </c>
    </row>
    <row r="25" spans="7:21" x14ac:dyDescent="0.3">
      <c r="G25" s="2">
        <v>1998</v>
      </c>
      <c r="H25" s="6" t="s">
        <v>51</v>
      </c>
      <c r="I25" s="2">
        <f t="shared" si="2"/>
        <v>26</v>
      </c>
      <c r="J25" s="1">
        <v>7</v>
      </c>
      <c r="L25" s="2">
        <v>1998</v>
      </c>
      <c r="M25" s="6" t="s">
        <v>51</v>
      </c>
      <c r="N25" s="2">
        <f t="shared" si="1"/>
        <v>26</v>
      </c>
      <c r="O25" s="1">
        <v>7</v>
      </c>
    </row>
    <row r="26" spans="7:21" x14ac:dyDescent="0.3">
      <c r="G26" s="2">
        <v>1997</v>
      </c>
      <c r="H26" s="6" t="s">
        <v>51</v>
      </c>
      <c r="I26" s="2">
        <f t="shared" si="2"/>
        <v>27</v>
      </c>
      <c r="J26" s="1">
        <v>7</v>
      </c>
      <c r="L26" s="2">
        <v>1997</v>
      </c>
      <c r="M26" s="6" t="s">
        <v>51</v>
      </c>
      <c r="N26" s="2">
        <f t="shared" si="1"/>
        <v>27</v>
      </c>
      <c r="O26" s="1">
        <v>5</v>
      </c>
    </row>
    <row r="27" spans="7:21" x14ac:dyDescent="0.3">
      <c r="G27" s="2">
        <v>1996</v>
      </c>
      <c r="H27" s="6" t="s">
        <v>51</v>
      </c>
      <c r="I27" s="2">
        <f t="shared" si="2"/>
        <v>28</v>
      </c>
      <c r="J27" s="1">
        <v>7</v>
      </c>
      <c r="L27" s="2">
        <v>1996</v>
      </c>
      <c r="M27" s="6" t="s">
        <v>51</v>
      </c>
      <c r="N27" s="2">
        <f t="shared" si="1"/>
        <v>28</v>
      </c>
      <c r="O27" s="1">
        <v>5</v>
      </c>
    </row>
    <row r="28" spans="7:21" x14ac:dyDescent="0.3">
      <c r="G28" s="2">
        <v>1995</v>
      </c>
      <c r="H28" s="6" t="s">
        <v>51</v>
      </c>
      <c r="I28" s="2">
        <f t="shared" si="2"/>
        <v>29</v>
      </c>
      <c r="J28" s="1">
        <v>7</v>
      </c>
      <c r="L28" s="2">
        <v>1995</v>
      </c>
      <c r="M28" s="6" t="s">
        <v>51</v>
      </c>
      <c r="N28" s="2">
        <f t="shared" si="1"/>
        <v>29</v>
      </c>
      <c r="O28" s="1">
        <v>5</v>
      </c>
    </row>
    <row r="29" spans="7:21" x14ac:dyDescent="0.3">
      <c r="G29" s="2">
        <v>1994</v>
      </c>
      <c r="H29" s="6" t="s">
        <v>51</v>
      </c>
      <c r="I29" s="2">
        <f t="shared" si="2"/>
        <v>30</v>
      </c>
      <c r="J29" s="1">
        <v>8</v>
      </c>
      <c r="L29" s="2">
        <v>1994</v>
      </c>
      <c r="M29" s="6" t="s">
        <v>51</v>
      </c>
      <c r="N29" s="2">
        <f t="shared" si="1"/>
        <v>30</v>
      </c>
      <c r="O29" s="1">
        <v>5</v>
      </c>
      <c r="U29" s="6"/>
    </row>
    <row r="30" spans="7:21" x14ac:dyDescent="0.3">
      <c r="G30" s="2">
        <v>1993</v>
      </c>
      <c r="H30" s="6" t="s">
        <v>51</v>
      </c>
      <c r="I30" s="2">
        <f t="shared" si="2"/>
        <v>31</v>
      </c>
      <c r="J30" s="1">
        <v>8</v>
      </c>
      <c r="L30" s="2">
        <v>1993</v>
      </c>
      <c r="M30" s="6" t="s">
        <v>51</v>
      </c>
      <c r="N30" s="2">
        <f t="shared" si="1"/>
        <v>31</v>
      </c>
      <c r="O30" s="1">
        <v>5</v>
      </c>
      <c r="U30" s="6"/>
    </row>
    <row r="31" spans="7:21" x14ac:dyDescent="0.3">
      <c r="G31" s="2">
        <v>1992</v>
      </c>
      <c r="H31" s="6" t="s">
        <v>51</v>
      </c>
      <c r="I31" s="2">
        <f t="shared" si="2"/>
        <v>32</v>
      </c>
      <c r="J31" s="1">
        <v>8</v>
      </c>
      <c r="L31" s="2">
        <v>1992</v>
      </c>
      <c r="M31" s="6" t="s">
        <v>51</v>
      </c>
      <c r="N31" s="2">
        <f t="shared" si="1"/>
        <v>32</v>
      </c>
      <c r="O31" s="1">
        <v>5</v>
      </c>
      <c r="U31" s="6"/>
    </row>
    <row r="32" spans="7:21" x14ac:dyDescent="0.3">
      <c r="G32" s="2">
        <v>1991</v>
      </c>
      <c r="H32" s="6" t="s">
        <v>51</v>
      </c>
      <c r="I32" s="2">
        <f t="shared" si="2"/>
        <v>33</v>
      </c>
      <c r="J32" s="1">
        <v>8</v>
      </c>
      <c r="L32" s="2">
        <v>1991</v>
      </c>
      <c r="M32" s="6" t="s">
        <v>51</v>
      </c>
      <c r="N32" s="2">
        <f t="shared" si="1"/>
        <v>33</v>
      </c>
      <c r="O32" s="1">
        <v>5</v>
      </c>
      <c r="U32" s="6"/>
    </row>
    <row r="33" spans="7:21" x14ac:dyDescent="0.3">
      <c r="G33" s="2">
        <v>1990</v>
      </c>
      <c r="H33" s="6" t="s">
        <v>51</v>
      </c>
      <c r="I33" s="2">
        <f t="shared" si="2"/>
        <v>34</v>
      </c>
      <c r="J33" s="1">
        <v>8</v>
      </c>
      <c r="L33" s="2">
        <v>1990</v>
      </c>
      <c r="M33" s="6" t="s">
        <v>51</v>
      </c>
      <c r="N33" s="2">
        <f t="shared" si="1"/>
        <v>34</v>
      </c>
      <c r="O33" s="1">
        <v>5</v>
      </c>
      <c r="U33" s="6"/>
    </row>
    <row r="34" spans="7:21" x14ac:dyDescent="0.3">
      <c r="G34" s="2">
        <v>1989</v>
      </c>
      <c r="H34" s="6" t="s">
        <v>51</v>
      </c>
      <c r="I34" s="2">
        <f t="shared" si="2"/>
        <v>35</v>
      </c>
      <c r="J34" s="1">
        <v>8</v>
      </c>
      <c r="L34" s="2">
        <v>1989</v>
      </c>
      <c r="M34" s="6" t="s">
        <v>51</v>
      </c>
      <c r="N34" s="2">
        <f t="shared" si="1"/>
        <v>35</v>
      </c>
      <c r="O34" s="1">
        <v>5</v>
      </c>
      <c r="U34" s="6"/>
    </row>
    <row r="35" spans="7:21" x14ac:dyDescent="0.3">
      <c r="G35" s="2">
        <v>1988</v>
      </c>
      <c r="H35" s="6" t="s">
        <v>62</v>
      </c>
      <c r="I35" s="2">
        <f t="shared" ref="I35:I54" si="3">2024-G35</f>
        <v>36</v>
      </c>
      <c r="J35" s="1">
        <v>8</v>
      </c>
      <c r="L35" s="2">
        <v>1988</v>
      </c>
      <c r="M35" s="6" t="s">
        <v>62</v>
      </c>
      <c r="N35" s="2">
        <f t="shared" ref="N35:N54" si="4">2024-L35</f>
        <v>36</v>
      </c>
      <c r="O35" s="1">
        <v>6</v>
      </c>
      <c r="U35" s="6"/>
    </row>
    <row r="36" spans="7:21" x14ac:dyDescent="0.3">
      <c r="G36" s="2">
        <v>1987</v>
      </c>
      <c r="H36" s="6" t="s">
        <v>62</v>
      </c>
      <c r="I36" s="2">
        <f t="shared" si="3"/>
        <v>37</v>
      </c>
      <c r="J36" s="1">
        <v>8</v>
      </c>
      <c r="L36" s="2">
        <v>1987</v>
      </c>
      <c r="M36" s="6" t="s">
        <v>62</v>
      </c>
      <c r="N36" s="2">
        <f t="shared" si="4"/>
        <v>37</v>
      </c>
      <c r="O36" s="1">
        <v>6</v>
      </c>
      <c r="U36" s="6"/>
    </row>
    <row r="37" spans="7:21" x14ac:dyDescent="0.3">
      <c r="G37" s="2">
        <v>1986</v>
      </c>
      <c r="H37" s="6" t="s">
        <v>62</v>
      </c>
      <c r="I37" s="2">
        <f t="shared" si="3"/>
        <v>38</v>
      </c>
      <c r="J37" s="1">
        <v>8</v>
      </c>
      <c r="L37" s="2">
        <v>1986</v>
      </c>
      <c r="M37" s="6" t="s">
        <v>62</v>
      </c>
      <c r="N37" s="2">
        <f t="shared" si="4"/>
        <v>38</v>
      </c>
      <c r="O37" s="1">
        <v>6</v>
      </c>
      <c r="U37" s="6"/>
    </row>
    <row r="38" spans="7:21" x14ac:dyDescent="0.3">
      <c r="G38" s="2">
        <v>1985</v>
      </c>
      <c r="H38" s="6" t="s">
        <v>62</v>
      </c>
      <c r="I38" s="2">
        <f t="shared" si="3"/>
        <v>39</v>
      </c>
      <c r="J38" s="1">
        <v>8</v>
      </c>
      <c r="L38" s="2">
        <v>1985</v>
      </c>
      <c r="M38" s="6" t="s">
        <v>62</v>
      </c>
      <c r="N38" s="2">
        <f t="shared" si="4"/>
        <v>39</v>
      </c>
      <c r="O38" s="1">
        <v>6</v>
      </c>
      <c r="U38" s="6"/>
    </row>
    <row r="39" spans="7:21" x14ac:dyDescent="0.3">
      <c r="G39" s="2">
        <v>1984</v>
      </c>
      <c r="H39" s="6" t="s">
        <v>62</v>
      </c>
      <c r="I39" s="2">
        <f t="shared" si="3"/>
        <v>40</v>
      </c>
      <c r="J39" s="1">
        <v>8</v>
      </c>
      <c r="L39" s="2">
        <v>1984</v>
      </c>
      <c r="M39" s="6" t="s">
        <v>62</v>
      </c>
      <c r="N39" s="2">
        <f t="shared" si="4"/>
        <v>40</v>
      </c>
      <c r="O39" s="1">
        <v>6</v>
      </c>
      <c r="U39" s="6"/>
    </row>
    <row r="40" spans="7:21" x14ac:dyDescent="0.3">
      <c r="G40" s="2">
        <v>1983</v>
      </c>
      <c r="H40" s="6" t="s">
        <v>62</v>
      </c>
      <c r="I40" s="2">
        <f t="shared" si="3"/>
        <v>41</v>
      </c>
      <c r="J40" s="1">
        <v>8</v>
      </c>
      <c r="L40" s="2">
        <v>1983</v>
      </c>
      <c r="M40" s="6" t="s">
        <v>62</v>
      </c>
      <c r="N40" s="2">
        <f t="shared" si="4"/>
        <v>41</v>
      </c>
      <c r="O40" s="1">
        <v>6</v>
      </c>
      <c r="U40" s="6"/>
    </row>
    <row r="41" spans="7:21" x14ac:dyDescent="0.3">
      <c r="G41" s="2">
        <v>1982</v>
      </c>
      <c r="H41" s="6" t="s">
        <v>62</v>
      </c>
      <c r="I41" s="2">
        <f t="shared" si="3"/>
        <v>42</v>
      </c>
      <c r="J41" s="1">
        <v>8</v>
      </c>
      <c r="L41" s="2">
        <v>1982</v>
      </c>
      <c r="M41" s="6" t="s">
        <v>62</v>
      </c>
      <c r="N41" s="2">
        <f t="shared" si="4"/>
        <v>42</v>
      </c>
      <c r="O41" s="1">
        <v>6</v>
      </c>
      <c r="U41" s="6"/>
    </row>
    <row r="42" spans="7:21" x14ac:dyDescent="0.3">
      <c r="G42" s="2">
        <v>1981</v>
      </c>
      <c r="H42" s="6" t="s">
        <v>62</v>
      </c>
      <c r="I42" s="2">
        <f t="shared" si="3"/>
        <v>43</v>
      </c>
      <c r="J42" s="1">
        <v>8</v>
      </c>
      <c r="L42" s="2">
        <v>1981</v>
      </c>
      <c r="M42" s="6" t="s">
        <v>62</v>
      </c>
      <c r="N42" s="2">
        <f t="shared" si="4"/>
        <v>43</v>
      </c>
      <c r="O42" s="1">
        <v>6</v>
      </c>
      <c r="U42" s="6"/>
    </row>
    <row r="43" spans="7:21" x14ac:dyDescent="0.3">
      <c r="G43" s="2">
        <v>1980</v>
      </c>
      <c r="H43" s="6" t="s">
        <v>62</v>
      </c>
      <c r="I43" s="2">
        <f t="shared" si="3"/>
        <v>44</v>
      </c>
      <c r="J43" s="1">
        <v>8</v>
      </c>
      <c r="L43" s="2">
        <v>1980</v>
      </c>
      <c r="M43" s="6" t="s">
        <v>62</v>
      </c>
      <c r="N43" s="2">
        <f t="shared" si="4"/>
        <v>44</v>
      </c>
      <c r="O43" s="1">
        <v>6</v>
      </c>
      <c r="U43" s="6"/>
    </row>
    <row r="44" spans="7:21" x14ac:dyDescent="0.3">
      <c r="G44" s="2">
        <v>1979</v>
      </c>
      <c r="H44" s="6" t="s">
        <v>62</v>
      </c>
      <c r="I44" s="2">
        <f t="shared" si="3"/>
        <v>45</v>
      </c>
      <c r="J44" s="1">
        <v>8</v>
      </c>
      <c r="L44" s="2">
        <v>1979</v>
      </c>
      <c r="M44" s="6" t="s">
        <v>62</v>
      </c>
      <c r="N44" s="2">
        <f t="shared" si="4"/>
        <v>45</v>
      </c>
      <c r="O44" s="1">
        <v>6</v>
      </c>
      <c r="U44" s="6"/>
    </row>
    <row r="45" spans="7:21" x14ac:dyDescent="0.3">
      <c r="G45" s="2">
        <v>1978</v>
      </c>
      <c r="H45" s="6" t="s">
        <v>62</v>
      </c>
      <c r="I45" s="2">
        <f t="shared" si="3"/>
        <v>46</v>
      </c>
      <c r="J45" s="1">
        <v>8</v>
      </c>
      <c r="L45" s="2">
        <v>1978</v>
      </c>
      <c r="M45" s="6" t="s">
        <v>62</v>
      </c>
      <c r="N45" s="2">
        <f t="shared" si="4"/>
        <v>46</v>
      </c>
      <c r="O45" s="1">
        <v>6</v>
      </c>
      <c r="U45" s="6"/>
    </row>
    <row r="46" spans="7:21" x14ac:dyDescent="0.3">
      <c r="G46" s="2">
        <v>1977</v>
      </c>
      <c r="H46" s="6" t="s">
        <v>62</v>
      </c>
      <c r="I46" s="2">
        <f t="shared" si="3"/>
        <v>47</v>
      </c>
      <c r="J46" s="1">
        <v>8</v>
      </c>
      <c r="L46" s="2">
        <v>1977</v>
      </c>
      <c r="M46" s="6" t="s">
        <v>62</v>
      </c>
      <c r="N46" s="2">
        <f t="shared" si="4"/>
        <v>47</v>
      </c>
      <c r="O46" s="1">
        <v>6</v>
      </c>
      <c r="U46" s="6"/>
    </row>
    <row r="47" spans="7:21" x14ac:dyDescent="0.3">
      <c r="G47" s="2">
        <v>1976</v>
      </c>
      <c r="H47" s="6" t="s">
        <v>62</v>
      </c>
      <c r="I47" s="2">
        <f t="shared" si="3"/>
        <v>48</v>
      </c>
      <c r="J47" s="1">
        <v>8</v>
      </c>
      <c r="L47" s="2">
        <v>1976</v>
      </c>
      <c r="M47" s="6" t="s">
        <v>62</v>
      </c>
      <c r="N47" s="2">
        <f t="shared" si="4"/>
        <v>48</v>
      </c>
      <c r="O47" s="1">
        <v>6</v>
      </c>
      <c r="U47" s="6"/>
    </row>
    <row r="48" spans="7:21" x14ac:dyDescent="0.3">
      <c r="G48" s="2">
        <v>1975</v>
      </c>
      <c r="H48" s="6" t="s">
        <v>62</v>
      </c>
      <c r="I48" s="2">
        <f t="shared" si="3"/>
        <v>49</v>
      </c>
      <c r="J48" s="1">
        <v>8</v>
      </c>
      <c r="L48" s="2">
        <v>1975</v>
      </c>
      <c r="M48" s="6" t="s">
        <v>62</v>
      </c>
      <c r="N48" s="2">
        <f t="shared" si="4"/>
        <v>49</v>
      </c>
      <c r="O48" s="1">
        <v>6</v>
      </c>
      <c r="U48" s="6"/>
    </row>
    <row r="49" spans="7:21" x14ac:dyDescent="0.3">
      <c r="G49" s="2">
        <v>1974</v>
      </c>
      <c r="H49" s="6" t="s">
        <v>62</v>
      </c>
      <c r="I49" s="2">
        <f t="shared" si="3"/>
        <v>50</v>
      </c>
      <c r="J49" s="1">
        <v>8</v>
      </c>
      <c r="L49" s="2">
        <v>1974</v>
      </c>
      <c r="M49" s="6" t="s">
        <v>62</v>
      </c>
      <c r="N49" s="2">
        <f t="shared" si="4"/>
        <v>50</v>
      </c>
      <c r="O49" s="1">
        <v>6</v>
      </c>
      <c r="U49" s="6"/>
    </row>
    <row r="50" spans="7:21" x14ac:dyDescent="0.3">
      <c r="G50" s="2">
        <v>1973</v>
      </c>
      <c r="H50" s="6" t="s">
        <v>62</v>
      </c>
      <c r="I50" s="2">
        <f t="shared" si="3"/>
        <v>51</v>
      </c>
      <c r="J50" s="1">
        <v>8</v>
      </c>
      <c r="L50" s="2">
        <v>1973</v>
      </c>
      <c r="M50" s="6" t="s">
        <v>62</v>
      </c>
      <c r="N50" s="2">
        <f t="shared" si="4"/>
        <v>51</v>
      </c>
      <c r="O50" s="1">
        <v>6</v>
      </c>
      <c r="U50" s="6"/>
    </row>
    <row r="51" spans="7:21" x14ac:dyDescent="0.3">
      <c r="G51" s="2">
        <v>1972</v>
      </c>
      <c r="H51" s="6" t="s">
        <v>62</v>
      </c>
      <c r="I51" s="2">
        <f t="shared" si="3"/>
        <v>52</v>
      </c>
      <c r="J51" s="1">
        <v>8</v>
      </c>
      <c r="L51" s="2">
        <v>1972</v>
      </c>
      <c r="M51" s="6" t="s">
        <v>62</v>
      </c>
      <c r="N51" s="2">
        <f t="shared" si="4"/>
        <v>52</v>
      </c>
      <c r="O51" s="1">
        <v>6</v>
      </c>
      <c r="U51" s="6"/>
    </row>
    <row r="52" spans="7:21" x14ac:dyDescent="0.3">
      <c r="G52" s="2">
        <v>1971</v>
      </c>
      <c r="H52" s="6" t="s">
        <v>62</v>
      </c>
      <c r="I52" s="2">
        <f t="shared" si="3"/>
        <v>53</v>
      </c>
      <c r="J52" s="1">
        <v>8</v>
      </c>
      <c r="L52" s="2">
        <v>1971</v>
      </c>
      <c r="M52" s="6" t="s">
        <v>62</v>
      </c>
      <c r="N52" s="2">
        <f t="shared" si="4"/>
        <v>53</v>
      </c>
      <c r="O52" s="1">
        <v>8</v>
      </c>
      <c r="U52" s="6"/>
    </row>
    <row r="53" spans="7:21" x14ac:dyDescent="0.3">
      <c r="G53" s="2">
        <v>1970</v>
      </c>
      <c r="H53" s="6" t="s">
        <v>62</v>
      </c>
      <c r="I53" s="2">
        <f t="shared" si="3"/>
        <v>54</v>
      </c>
      <c r="J53" s="1">
        <v>8</v>
      </c>
      <c r="L53" s="2">
        <v>1970</v>
      </c>
      <c r="M53" s="6" t="s">
        <v>62</v>
      </c>
      <c r="N53" s="2">
        <f t="shared" si="4"/>
        <v>54</v>
      </c>
      <c r="O53" s="1">
        <v>6</v>
      </c>
      <c r="U53" s="6"/>
    </row>
    <row r="54" spans="7:21" x14ac:dyDescent="0.3">
      <c r="G54" s="2">
        <v>1969</v>
      </c>
      <c r="H54" s="6" t="s">
        <v>62</v>
      </c>
      <c r="I54" s="2">
        <f t="shared" si="3"/>
        <v>55</v>
      </c>
      <c r="J54" s="1">
        <v>8</v>
      </c>
      <c r="L54" s="2">
        <v>1969</v>
      </c>
      <c r="M54" s="6" t="s">
        <v>62</v>
      </c>
      <c r="N54" s="2">
        <f t="shared" si="4"/>
        <v>55</v>
      </c>
      <c r="O54" s="1">
        <v>6</v>
      </c>
      <c r="U54" s="6"/>
    </row>
    <row r="55" spans="7:21" x14ac:dyDescent="0.3">
      <c r="G55" s="2">
        <v>1968</v>
      </c>
      <c r="H55" s="6" t="s">
        <v>62</v>
      </c>
      <c r="I55" s="2">
        <f t="shared" ref="I55:I64" si="5">2024-G55</f>
        <v>56</v>
      </c>
      <c r="J55" s="1">
        <v>8</v>
      </c>
      <c r="L55" s="2">
        <v>1968</v>
      </c>
      <c r="M55" s="6" t="s">
        <v>62</v>
      </c>
      <c r="N55" s="2">
        <f t="shared" ref="N55:N64" si="6">2024-L55</f>
        <v>56</v>
      </c>
      <c r="O55" s="1">
        <v>6</v>
      </c>
      <c r="U55" s="6"/>
    </row>
    <row r="56" spans="7:21" x14ac:dyDescent="0.3">
      <c r="G56" s="2">
        <v>1967</v>
      </c>
      <c r="H56" s="6" t="s">
        <v>62</v>
      </c>
      <c r="I56" s="2">
        <f t="shared" si="5"/>
        <v>57</v>
      </c>
      <c r="J56" s="1">
        <v>8</v>
      </c>
      <c r="L56" s="2">
        <v>1967</v>
      </c>
      <c r="M56" s="6" t="s">
        <v>62</v>
      </c>
      <c r="N56" s="2">
        <f t="shared" si="6"/>
        <v>57</v>
      </c>
      <c r="O56" s="1">
        <v>6</v>
      </c>
      <c r="U56" s="6"/>
    </row>
    <row r="57" spans="7:21" x14ac:dyDescent="0.3">
      <c r="G57" s="2">
        <v>1966</v>
      </c>
      <c r="H57" s="6" t="s">
        <v>62</v>
      </c>
      <c r="I57" s="2">
        <f t="shared" si="5"/>
        <v>58</v>
      </c>
      <c r="J57" s="1">
        <v>8</v>
      </c>
      <c r="L57" s="2">
        <v>1966</v>
      </c>
      <c r="M57" s="6" t="s">
        <v>62</v>
      </c>
      <c r="N57" s="2">
        <f t="shared" si="6"/>
        <v>58</v>
      </c>
      <c r="O57" s="1">
        <v>6</v>
      </c>
      <c r="U57" s="6"/>
    </row>
    <row r="58" spans="7:21" x14ac:dyDescent="0.3">
      <c r="G58" s="2">
        <v>1965</v>
      </c>
      <c r="H58" s="6" t="s">
        <v>62</v>
      </c>
      <c r="I58" s="2">
        <f t="shared" si="5"/>
        <v>59</v>
      </c>
      <c r="J58" s="1">
        <v>8</v>
      </c>
      <c r="L58" s="2">
        <v>1965</v>
      </c>
      <c r="M58" s="6" t="s">
        <v>62</v>
      </c>
      <c r="N58" s="2">
        <f t="shared" si="6"/>
        <v>59</v>
      </c>
      <c r="O58" s="1">
        <v>6</v>
      </c>
      <c r="U58" s="6"/>
    </row>
    <row r="59" spans="7:21" x14ac:dyDescent="0.3">
      <c r="G59" s="2">
        <v>1964</v>
      </c>
      <c r="H59" s="6" t="s">
        <v>62</v>
      </c>
      <c r="I59" s="2">
        <f t="shared" si="5"/>
        <v>60</v>
      </c>
      <c r="J59" s="1">
        <v>8</v>
      </c>
      <c r="L59" s="2">
        <v>1964</v>
      </c>
      <c r="M59" s="6" t="s">
        <v>62</v>
      </c>
      <c r="N59" s="2">
        <f t="shared" si="6"/>
        <v>60</v>
      </c>
      <c r="O59" s="1">
        <v>6</v>
      </c>
      <c r="U59" s="6"/>
    </row>
    <row r="60" spans="7:21" x14ac:dyDescent="0.3">
      <c r="G60" s="2">
        <v>1963</v>
      </c>
      <c r="H60" s="6" t="s">
        <v>62</v>
      </c>
      <c r="I60" s="2">
        <f t="shared" si="5"/>
        <v>61</v>
      </c>
      <c r="J60" s="1">
        <v>8</v>
      </c>
      <c r="L60" s="2">
        <v>1963</v>
      </c>
      <c r="M60" s="6" t="s">
        <v>62</v>
      </c>
      <c r="N60" s="2">
        <f t="shared" si="6"/>
        <v>61</v>
      </c>
      <c r="O60" s="1">
        <v>6</v>
      </c>
      <c r="U60" s="6"/>
    </row>
    <row r="61" spans="7:21" x14ac:dyDescent="0.3">
      <c r="G61" s="2">
        <v>1962</v>
      </c>
      <c r="H61" s="6" t="s">
        <v>62</v>
      </c>
      <c r="I61" s="2">
        <f t="shared" si="5"/>
        <v>62</v>
      </c>
      <c r="J61" s="1">
        <v>8</v>
      </c>
      <c r="L61" s="2">
        <v>1962</v>
      </c>
      <c r="M61" s="6" t="s">
        <v>62</v>
      </c>
      <c r="N61" s="2">
        <f t="shared" si="6"/>
        <v>62</v>
      </c>
      <c r="O61" s="1">
        <v>6</v>
      </c>
      <c r="U61" s="6"/>
    </row>
    <row r="62" spans="7:21" x14ac:dyDescent="0.3">
      <c r="G62" s="2">
        <v>1961</v>
      </c>
      <c r="H62" s="6" t="s">
        <v>62</v>
      </c>
      <c r="I62" s="2">
        <f t="shared" si="5"/>
        <v>63</v>
      </c>
      <c r="J62" s="1">
        <v>8</v>
      </c>
      <c r="L62" s="2">
        <v>1961</v>
      </c>
      <c r="M62" s="6" t="s">
        <v>62</v>
      </c>
      <c r="N62" s="2">
        <f t="shared" si="6"/>
        <v>63</v>
      </c>
      <c r="O62" s="1">
        <v>6</v>
      </c>
      <c r="U62" s="6"/>
    </row>
    <row r="63" spans="7:21" x14ac:dyDescent="0.3">
      <c r="G63" s="2">
        <v>1960</v>
      </c>
      <c r="H63" s="6" t="s">
        <v>62</v>
      </c>
      <c r="I63" s="2">
        <f t="shared" si="5"/>
        <v>64</v>
      </c>
      <c r="J63" s="1">
        <v>8</v>
      </c>
      <c r="L63" s="2">
        <v>1960</v>
      </c>
      <c r="M63" s="6" t="s">
        <v>62</v>
      </c>
      <c r="N63" s="2">
        <f t="shared" si="6"/>
        <v>64</v>
      </c>
      <c r="O63" s="1">
        <v>6</v>
      </c>
      <c r="U63" s="6"/>
    </row>
    <row r="64" spans="7:21" x14ac:dyDescent="0.3">
      <c r="G64" s="2">
        <v>1959</v>
      </c>
      <c r="H64" s="6" t="s">
        <v>62</v>
      </c>
      <c r="I64" s="2">
        <f t="shared" si="5"/>
        <v>65</v>
      </c>
      <c r="J64" s="1">
        <v>8</v>
      </c>
      <c r="L64" s="2">
        <v>1959</v>
      </c>
      <c r="M64" s="6" t="s">
        <v>62</v>
      </c>
      <c r="N64" s="2">
        <f t="shared" si="6"/>
        <v>65</v>
      </c>
      <c r="O64" s="1">
        <v>6</v>
      </c>
      <c r="U64" s="6"/>
    </row>
    <row r="65" spans="8:14" x14ac:dyDescent="0.3">
      <c r="H65" s="6"/>
      <c r="L65" s="2"/>
      <c r="M65" s="6"/>
      <c r="N65" s="2"/>
    </row>
  </sheetData>
  <mergeCells count="3">
    <mergeCell ref="L1:O1"/>
    <mergeCell ref="G1:J1"/>
    <mergeCell ref="T1:W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INDIVIDUALI</vt:lpstr>
      <vt:lpstr>SQUADRE</vt:lpstr>
      <vt:lpstr>Foglio3</vt:lpstr>
      <vt:lpstr>SQUADRE!Area_stampa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Luisa Orione</cp:lastModifiedBy>
  <cp:lastPrinted>2025-03-26T08:39:37Z</cp:lastPrinted>
  <dcterms:created xsi:type="dcterms:W3CDTF">2024-01-28T20:04:38Z</dcterms:created>
  <dcterms:modified xsi:type="dcterms:W3CDTF">2026-03-05T14:14:34Z</dcterms:modified>
</cp:coreProperties>
</file>